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C1125.WEB-OSHIMA\Desktop\★提出物関係★\経営比較分析（Ｈ29）\"/>
    </mc:Choice>
  </mc:AlternateContent>
  <workbookProtection workbookPassword="B319" lockStructure="1"/>
  <bookViews>
    <workbookView xWindow="0" yWindow="0" windowWidth="20460" windowHeight="76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<sst xmlns="http://schemas.openxmlformats.org/spreadsheetml/2006/main" count="240" uniqueCount="124">
  <si>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</si>
  <si>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</si>
  <si>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</si>
  <si>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</si>
  <si>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</si>
  <si>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</si>
  <si>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</si>
  <si>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</si>
  <si>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</si>
  <si>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</si>
  <si>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</si>
  <si>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</si>
  <si>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</si>
  <si>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</si>
  <si>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</si>
  <si>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</si>
  <si>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</si>
  <si>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</si>
  <si>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</si>
  <si>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</si>
  <si>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</si>
  <si>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</si>
  <si>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</si>
  <si>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</si>
  <si>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</si>
  <si>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</si>
  <si>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</si>
  <si>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</si>
  <si>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</si>
  <si>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</si>
  <si>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</si>
  <si>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</si>
  <si>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</si>
  <si>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</si>
  <si>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</si>
  <si>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</si>
  <si>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</si>
  <si>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</si>
  <si>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</si>
  <si>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</si>
  <si>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</si>
  <si>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</si>
  <si>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</si>
  <si>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</si>
  <si>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</si>
  <si>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</si>
  <si>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</si>
  <si>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</si>
  <si>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</si>
  <si>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</si>
  <si>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</si>
  <si>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</si>
  <si>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</si>
  <si>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</si>
  <si>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</si>
  <si>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</si>
  <si>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</si>
  <si>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</si>
  <si>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</si>
  <si>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</si>
  <si>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</si>
  <si>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</si>
  <si>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</si>
  <si>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</si>
  <si>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</si>
  <si>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</si>
  <si>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</si>
  <si>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</si>
  <si>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</si>
  <si>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</si>
  <si>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</si>
  <si>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</si>
  <si>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</si>
  <si>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</si>
  <si>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</si>
  <si>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</si>
  <si>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</si>
  <si>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</si>
  <si>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</si>
  <si>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</si>
  <si>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</si>
  <si>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</si>
  <si>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</si>
  <si>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</si>
  <si>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</si>
  <si>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</si>
  <si>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</si>
  <si>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</si>
  <si>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</si>
  <si>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</si>
  <si>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</si>
  <si>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</si>
  <si>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</si>
  <si>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</si>
  <si>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</si>
  <si>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</si>
  <si>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</si>
  <si>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</si>
  <si>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</si>
  <si>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</si>
  <si>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</si>
  <si>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</si>
  <si>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</si>
  <si>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</si>
  <si>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</si>
  <si>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</si>
  <si>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</si>
  <si>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</si>
  <si>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周防大島町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</si>
  <si>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</si>
  <si>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</si>
  <si>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</si>
  <si>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</si>
  <si>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</si>
  <si>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</si>
  <si>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</si>
  <si>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</si>
  <si>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</si>
  <si>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</si>
  <si>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</si>
  <si>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古いもので16年が経過している施設もあり、現在は不具合が起きた機器を修繕するという対応をしているが、将来的に適切な更新計画が必要である。今後は機能診断・長寿命化計画を策定し、施設の長寿命化及び施設更新に要する費用の平準化を図っていく。</t>
    <phoneticPr fontId="4"/>
  </si>
  <si>
    <t>水洗化率の向上については、下水道使用料に直結するものであることから、未接続世帯への啓蒙活動による下水道普及率の向上に取組むとともに、長寿命化計画等により施設更新費の平準化や、維持管理費の削減を行う。また、適正な下水道使用料の検討を行い一般会計からの繰入金の軽減に努めていく。</t>
    <phoneticPr fontId="4"/>
  </si>
  <si>
    <t>①経費回収率は類似団体、全国平均より低い数値となっている。主な要因としては、維持管理費の増加による汚水処理費の高騰によるものと判断できる。料金収入で維持管理費を賄うことができないため、一般会計からの繰入れに頼っているのが現状である。また、汚水処理原価についても同様で、水洗化率の向上と維持管理費の削減及び適正な使用料収入の確保が必要である。
②収益的収支比率については、起債償還額が影響していると考えられる。</t>
    <rPh sb="29" eb="30">
      <t>オモ</t>
    </rPh>
    <rPh sb="31" eb="33">
      <t>ヨウイン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</si>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</sst>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262456"/>
        <c:axId val="23026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230262456"/>
        <c:axId val="230262064"/>
      </c:lineChart>
      <c:dateAx>
        <c:axId val="230262456"/>
        <c:scaling>
          <c:orientation val="minMax"/>
        </c:scaling>
        <c:delete val="1"/>
        <c:axPos val="b"/>
        <c:numFmt formatCode="ge" sourceLinked="1"/>
        <c:majorTickMark val="none"/>
        <c:minorTickMark val="none"/>
        <c:tickLblPos val="none"/>
        <c:crossAx val="230262064"/>
        <c:crosses val="autoZero"/>
        <c:auto val="1"/>
        <c:lblOffset val="100"/>
        <c:baseTimeUnit val="years"/>
      </c:dateAx>
      <c:valAx>
        <c:axId val="23026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6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36.86</c:v>
                </c:pt>
                <c:pt idx="1">
                  <c:v>37.19</c:v>
                </c:pt>
                <c:pt idx="2">
                  <c:v>32.1</c:v>
                </c:pt>
                <c:pt idx="3">
                  <c:v>35.630000000000003</c:v>
                </c:pt>
                <c:pt idx="4">
                  <c:v>35.79</c:v>
                </c:pt>
              </c:numCache>
            </c:numRef>
          </c:val>
        </c:ser>
        <c:dLbls>
          <c:showLegendKey val="0"/>
          <c:showVal val="0"/>
          <c:showCatName val="0"/>
          <c:showSerName val="0"/>
          <c:showPercent val="0"/>
          <c:showBubbleSize val="0"/>
        </c:dLbls>
        <c:gapWidth val="150"/>
        <c:axId val="499683224"/>
        <c:axId val="4996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499683224"/>
        <c:axId val="499683616"/>
      </c:lineChart>
      <c:dateAx>
        <c:axId val="499683224"/>
        <c:scaling>
          <c:orientation val="minMax"/>
        </c:scaling>
        <c:delete val="1"/>
        <c:axPos val="b"/>
        <c:numFmt formatCode="ge" sourceLinked="1"/>
        <c:majorTickMark val="none"/>
        <c:minorTickMark val="none"/>
        <c:tickLblPos val="none"/>
        <c:crossAx val="499683616"/>
        <c:crosses val="autoZero"/>
        <c:auto val="1"/>
        <c:lblOffset val="100"/>
        <c:baseTimeUnit val="years"/>
      </c:dateAx>
      <c:valAx>
        <c:axId val="4996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8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72.180000000000007</c:v>
                </c:pt>
                <c:pt idx="1">
                  <c:v>75.34</c:v>
                </c:pt>
                <c:pt idx="2">
                  <c:v>78.14</c:v>
                </c:pt>
                <c:pt idx="3">
                  <c:v>78.819999999999993</c:v>
                </c:pt>
                <c:pt idx="4">
                  <c:v>78.69</c:v>
                </c:pt>
              </c:numCache>
            </c:numRef>
          </c:val>
        </c:ser>
        <c:dLbls>
          <c:showLegendKey val="0"/>
          <c:showVal val="0"/>
          <c:showCatName val="0"/>
          <c:showSerName val="0"/>
          <c:showPercent val="0"/>
          <c:showBubbleSize val="0"/>
        </c:dLbls>
        <c:gapWidth val="150"/>
        <c:axId val="499684792"/>
        <c:axId val="4996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499684792"/>
        <c:axId val="499685184"/>
      </c:lineChart>
      <c:dateAx>
        <c:axId val="499684792"/>
        <c:scaling>
          <c:orientation val="minMax"/>
        </c:scaling>
        <c:delete val="1"/>
        <c:axPos val="b"/>
        <c:numFmt formatCode="ge" sourceLinked="1"/>
        <c:majorTickMark val="none"/>
        <c:minorTickMark val="none"/>
        <c:tickLblPos val="none"/>
        <c:crossAx val="499685184"/>
        <c:crosses val="autoZero"/>
        <c:auto val="1"/>
        <c:lblOffset val="100"/>
        <c:baseTimeUnit val="years"/>
      </c:dateAx>
      <c:valAx>
        <c:axId val="4996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52.5</c:v>
                </c:pt>
                <c:pt idx="1">
                  <c:v>51.14</c:v>
                </c:pt>
                <c:pt idx="2">
                  <c:v>52.27</c:v>
                </c:pt>
                <c:pt idx="3">
                  <c:v>53.47</c:v>
                </c:pt>
                <c:pt idx="4">
                  <c:v>54.94</c:v>
                </c:pt>
              </c:numCache>
            </c:numRef>
          </c:val>
        </c:ser>
        <c:dLbls>
          <c:showLegendKey val="0"/>
          <c:showVal val="0"/>
          <c:showCatName val="0"/>
          <c:showSerName val="0"/>
          <c:showPercent val="0"/>
          <c:showBubbleSize val="0"/>
        </c:dLbls>
        <c:gapWidth val="150"/>
        <c:axId val="423258504"/>
        <c:axId val="42326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258504"/>
        <c:axId val="423260072"/>
      </c:lineChart>
      <c:dateAx>
        <c:axId val="423258504"/>
        <c:scaling>
          <c:orientation val="minMax"/>
        </c:scaling>
        <c:delete val="1"/>
        <c:axPos val="b"/>
        <c:numFmt formatCode="ge" sourceLinked="1"/>
        <c:majorTickMark val="none"/>
        <c:minorTickMark val="none"/>
        <c:tickLblPos val="none"/>
        <c:crossAx val="423260072"/>
        <c:crosses val="autoZero"/>
        <c:auto val="1"/>
        <c:lblOffset val="100"/>
        <c:baseTimeUnit val="years"/>
      </c:dateAx>
      <c:valAx>
        <c:axId val="4232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25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246112"/>
        <c:axId val="42393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46112"/>
        <c:axId val="423930192"/>
      </c:lineChart>
      <c:dateAx>
        <c:axId val="184246112"/>
        <c:scaling>
          <c:orientation val="minMax"/>
        </c:scaling>
        <c:delete val="1"/>
        <c:axPos val="b"/>
        <c:numFmt formatCode="ge" sourceLinked="1"/>
        <c:majorTickMark val="none"/>
        <c:minorTickMark val="none"/>
        <c:tickLblPos val="none"/>
        <c:crossAx val="423930192"/>
        <c:crosses val="autoZero"/>
        <c:auto val="1"/>
        <c:lblOffset val="100"/>
        <c:baseTimeUnit val="years"/>
      </c:dateAx>
      <c:valAx>
        <c:axId val="42393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745960"/>
        <c:axId val="4307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745960"/>
        <c:axId val="430746352"/>
      </c:lineChart>
      <c:dateAx>
        <c:axId val="430745960"/>
        <c:scaling>
          <c:orientation val="minMax"/>
        </c:scaling>
        <c:delete val="1"/>
        <c:axPos val="b"/>
        <c:numFmt formatCode="ge" sourceLinked="1"/>
        <c:majorTickMark val="none"/>
        <c:minorTickMark val="none"/>
        <c:tickLblPos val="none"/>
        <c:crossAx val="430746352"/>
        <c:crosses val="autoZero"/>
        <c:auto val="1"/>
        <c:lblOffset val="100"/>
        <c:baseTimeUnit val="years"/>
      </c:dateAx>
      <c:valAx>
        <c:axId val="4307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747528"/>
        <c:axId val="43074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747528"/>
        <c:axId val="430747920"/>
      </c:lineChart>
      <c:dateAx>
        <c:axId val="430747528"/>
        <c:scaling>
          <c:orientation val="minMax"/>
        </c:scaling>
        <c:delete val="1"/>
        <c:axPos val="b"/>
        <c:numFmt formatCode="ge" sourceLinked="1"/>
        <c:majorTickMark val="none"/>
        <c:minorTickMark val="none"/>
        <c:tickLblPos val="none"/>
        <c:crossAx val="430747920"/>
        <c:crosses val="autoZero"/>
        <c:auto val="1"/>
        <c:lblOffset val="100"/>
        <c:baseTimeUnit val="years"/>
      </c:dateAx>
      <c:valAx>
        <c:axId val="4307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749096"/>
        <c:axId val="43074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749096"/>
        <c:axId val="430749488"/>
      </c:lineChart>
      <c:dateAx>
        <c:axId val="430749096"/>
        <c:scaling>
          <c:orientation val="minMax"/>
        </c:scaling>
        <c:delete val="1"/>
        <c:axPos val="b"/>
        <c:numFmt formatCode="ge" sourceLinked="1"/>
        <c:majorTickMark val="none"/>
        <c:minorTickMark val="none"/>
        <c:tickLblPos val="none"/>
        <c:crossAx val="430749488"/>
        <c:crosses val="autoZero"/>
        <c:auto val="1"/>
        <c:lblOffset val="100"/>
        <c:baseTimeUnit val="years"/>
      </c:dateAx>
      <c:valAx>
        <c:axId val="43074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50.12</c:v>
                </c:pt>
                <c:pt idx="4" formatCode="#,##0.00;&quot;△&quot;#,##0.00;&quot;-&quot;">
                  <c:v>65.180000000000007</c:v>
                </c:pt>
              </c:numCache>
            </c:numRef>
          </c:val>
        </c:ser>
        <c:dLbls>
          <c:showLegendKey val="0"/>
          <c:showVal val="0"/>
          <c:showCatName val="0"/>
          <c:showSerName val="0"/>
          <c:showPercent val="0"/>
          <c:showBubbleSize val="0"/>
        </c:dLbls>
        <c:gapWidth val="150"/>
        <c:axId val="430750664"/>
        <c:axId val="43075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430750664"/>
        <c:axId val="430751056"/>
      </c:lineChart>
      <c:dateAx>
        <c:axId val="430750664"/>
        <c:scaling>
          <c:orientation val="minMax"/>
        </c:scaling>
        <c:delete val="1"/>
        <c:axPos val="b"/>
        <c:numFmt formatCode="ge" sourceLinked="1"/>
        <c:majorTickMark val="none"/>
        <c:minorTickMark val="none"/>
        <c:tickLblPos val="none"/>
        <c:crossAx val="430751056"/>
        <c:crosses val="autoZero"/>
        <c:auto val="1"/>
        <c:lblOffset val="100"/>
        <c:baseTimeUnit val="years"/>
      </c:dateAx>
      <c:valAx>
        <c:axId val="43075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5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37.520000000000003</c:v>
                </c:pt>
                <c:pt idx="1">
                  <c:v>38.71</c:v>
                </c:pt>
                <c:pt idx="2">
                  <c:v>37.82</c:v>
                </c:pt>
                <c:pt idx="3">
                  <c:v>36.51</c:v>
                </c:pt>
                <c:pt idx="4">
                  <c:v>37.21</c:v>
                </c:pt>
              </c:numCache>
            </c:numRef>
          </c:val>
        </c:ser>
        <c:dLbls>
          <c:showLegendKey val="0"/>
          <c:showVal val="0"/>
          <c:showCatName val="0"/>
          <c:showSerName val="0"/>
          <c:showPercent val="0"/>
          <c:showBubbleSize val="0"/>
        </c:dLbls>
        <c:gapWidth val="150"/>
        <c:axId val="430752232"/>
        <c:axId val="43075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430752232"/>
        <c:axId val="430752624"/>
      </c:lineChart>
      <c:dateAx>
        <c:axId val="430752232"/>
        <c:scaling>
          <c:orientation val="minMax"/>
        </c:scaling>
        <c:delete val="1"/>
        <c:axPos val="b"/>
        <c:numFmt formatCode="ge" sourceLinked="1"/>
        <c:majorTickMark val="none"/>
        <c:minorTickMark val="none"/>
        <c:tickLblPos val="none"/>
        <c:crossAx val="430752624"/>
        <c:crosses val="autoZero"/>
        <c:auto val="1"/>
        <c:lblOffset val="100"/>
        <c:baseTimeUnit val="years"/>
      </c:dateAx>
      <c:valAx>
        <c:axId val="43075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5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550</c:v>
                </c:pt>
                <c:pt idx="1">
                  <c:v>539</c:v>
                </c:pt>
                <c:pt idx="2">
                  <c:v>562.27</c:v>
                </c:pt>
                <c:pt idx="3">
                  <c:v>592.05999999999995</c:v>
                </c:pt>
                <c:pt idx="4">
                  <c:v>581.96</c:v>
                </c:pt>
              </c:numCache>
            </c:numRef>
          </c:val>
        </c:ser>
        <c:dLbls>
          <c:showLegendKey val="0"/>
          <c:showVal val="0"/>
          <c:showCatName val="0"/>
          <c:showSerName val="0"/>
          <c:showPercent val="0"/>
          <c:showBubbleSize val="0"/>
        </c:dLbls>
        <c:gapWidth val="150"/>
        <c:axId val="499681656"/>
        <c:axId val="4996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499681656"/>
        <c:axId val="499682048"/>
      </c:lineChart>
      <c:dateAx>
        <c:axId val="499681656"/>
        <c:scaling>
          <c:orientation val="minMax"/>
        </c:scaling>
        <c:delete val="1"/>
        <c:axPos val="b"/>
        <c:numFmt formatCode="ge" sourceLinked="1"/>
        <c:majorTickMark val="none"/>
        <c:minorTickMark val="none"/>
        <c:tickLblPos val="none"/>
        <c:crossAx val="499682048"/>
        <c:crosses val="autoZero"/>
        <c:auto val="1"/>
        <c:lblOffset val="100"/>
        <c:baseTimeUnit val="years"/>
      </c:dateAx>
      <c:valAx>
        <c:axId val="4996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8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周防大島町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17237</v>
      </c>
      <c r="AM8" s="67"/>
      <c r="AN8" s="67"/>
      <c r="AO8" s="67"/>
      <c r="AP8" s="67"/>
      <c r="AQ8" s="67"/>
      <c r="AR8" s="67"/>
      <c r="AS8" s="67"/>
      <c r="AT8" s="66">
        <f>データ!T6</f>
        <v>138.09</v>
      </c>
      <c r="AU8" s="66"/>
      <c r="AV8" s="66"/>
      <c r="AW8" s="66"/>
      <c r="AX8" s="66"/>
      <c r="AY8" s="66"/>
      <c r="AZ8" s="66"/>
      <c r="BA8" s="66"/>
      <c r="BB8" s="66">
        <f>データ!U6</f>
        <v>124.82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18.399999999999999</v>
      </c>
      <c r="Q10" s="66"/>
      <c r="R10" s="66"/>
      <c r="S10" s="66"/>
      <c r="T10" s="66"/>
      <c r="U10" s="66"/>
      <c r="V10" s="66"/>
      <c r="W10" s="66">
        <f>データ!Q6</f>
        <v>100.48</v>
      </c>
      <c r="X10" s="66"/>
      <c r="Y10" s="66"/>
      <c r="Z10" s="66"/>
      <c r="AA10" s="66"/>
      <c r="AB10" s="66"/>
      <c r="AC10" s="66"/>
      <c r="AD10" s="67">
        <f>データ!R6</f>
        <v>4352</v>
      </c>
      <c r="AE10" s="67"/>
      <c r="AF10" s="67"/>
      <c r="AG10" s="67"/>
      <c r="AH10" s="67"/>
      <c r="AI10" s="67"/>
      <c r="AJ10" s="67"/>
      <c r="AK10" s="2"/>
      <c r="AL10" s="67">
        <f>データ!V6</f>
        <v>3134</v>
      </c>
      <c r="AM10" s="67"/>
      <c r="AN10" s="67"/>
      <c r="AO10" s="67"/>
      <c r="AP10" s="67"/>
      <c r="AQ10" s="67"/>
      <c r="AR10" s="67"/>
      <c r="AS10" s="67"/>
      <c r="AT10" s="66">
        <f>データ!W6</f>
        <v>2.96</v>
      </c>
      <c r="AU10" s="66"/>
      <c r="AV10" s="66"/>
      <c r="AW10" s="66"/>
      <c r="AX10" s="66"/>
      <c r="AY10" s="66"/>
      <c r="AZ10" s="66"/>
      <c r="BA10" s="66"/>
      <c r="BB10" s="66">
        <f>データ!X6</f>
        <v>1058.78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353051</v>
      </c>
      <c r="D6" s="33">
        <f t="shared" si="3"/>
        <v>47</v>
      </c>
      <c r="E6" s="33">
        <f t="shared" si="3"/>
        <v>17</v>
      </c>
      <c r="F6" s="33">
        <f t="shared" si="3"/>
        <v>5</v>
      </c>
      <c r="G6" s="33">
        <f t="shared" si="3"/>
        <v>0</v>
      </c>
      <c r="H6" s="33" t="str">
        <f t="shared" si="3"/>
        <v>山口県　周防大島町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18.399999999999999</v>
      </c>
      <c r="Q6" s="34">
        <f t="shared" si="3"/>
        <v>100.48</v>
      </c>
      <c r="R6" s="34">
        <f t="shared" si="3"/>
        <v>4352</v>
      </c>
      <c r="S6" s="34">
        <f t="shared" si="3"/>
        <v>17237</v>
      </c>
      <c r="T6" s="34">
        <f t="shared" si="3"/>
        <v>138.09</v>
      </c>
      <c r="U6" s="34">
        <f t="shared" si="3"/>
        <v>124.82</v>
      </c>
      <c r="V6" s="34">
        <f t="shared" si="3"/>
        <v>3134</v>
      </c>
      <c r="W6" s="34">
        <f t="shared" si="3"/>
        <v>2.96</v>
      </c>
      <c r="X6" s="34">
        <f t="shared" si="3"/>
        <v>1058.78</v>
      </c>
      <c r="Y6" s="35">
        <f>IF(Y7="",NA(),Y7)</f>
        <v>52.5</v>
      </c>
      <c r="Z6" s="35">
        <f t="shared" ref="Z6:AH6" si="4">IF(Z7="",NA(),Z7)</f>
        <v>51.14</v>
      </c>
      <c r="AA6" s="35">
        <f t="shared" si="4"/>
        <v>52.27</v>
      </c>
      <c r="AB6" s="35">
        <f t="shared" si="4"/>
        <v>53.47</v>
      </c>
      <c r="AC6" s="35">
        <f t="shared" si="4"/>
        <v>54.94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50.12</v>
      </c>
      <c r="BJ6" s="35">
        <f t="shared" si="7"/>
        <v>65.180000000000007</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37.520000000000003</v>
      </c>
      <c r="BR6" s="35">
        <f t="shared" ref="BR6:BZ6" si="8">IF(BR7="",NA(),BR7)</f>
        <v>38.71</v>
      </c>
      <c r="BS6" s="35">
        <f t="shared" si="8"/>
        <v>37.82</v>
      </c>
      <c r="BT6" s="35">
        <f t="shared" si="8"/>
        <v>36.51</v>
      </c>
      <c r="BU6" s="35">
        <f t="shared" si="8"/>
        <v>37.21</v>
      </c>
      <c r="BV6" s="35">
        <f t="shared" si="8"/>
        <v>42.48</v>
      </c>
      <c r="BW6" s="35">
        <f t="shared" si="8"/>
        <v>41.04</v>
      </c>
      <c r="BX6" s="35">
        <f t="shared" si="8"/>
        <v>41.08</v>
      </c>
      <c r="BY6" s="35">
        <f t="shared" si="8"/>
        <v>52.19</v>
      </c>
      <c r="BZ6" s="35">
        <f t="shared" si="8"/>
        <v>55.32</v>
      </c>
      <c r="CA6" s="34" t="str">
        <f>IF(CA7="","",IF(CA7="-","【-】","【"&amp;SUBSTITUTE(TEXT(CA7,"#,##0.00"),"-","△")&amp;"】"))</f>
        <v>【55.73】</v>
      </c>
      <c r="CB6" s="35">
        <f>IF(CB7="",NA(),CB7)</f>
        <v>550</v>
      </c>
      <c r="CC6" s="35">
        <f t="shared" ref="CC6:CK6" si="9">IF(CC7="",NA(),CC7)</f>
        <v>539</v>
      </c>
      <c r="CD6" s="35">
        <f t="shared" si="9"/>
        <v>562.27</v>
      </c>
      <c r="CE6" s="35">
        <f t="shared" si="9"/>
        <v>592.05999999999995</v>
      </c>
      <c r="CF6" s="35">
        <f t="shared" si="9"/>
        <v>581.96</v>
      </c>
      <c r="CG6" s="35">
        <f t="shared" si="9"/>
        <v>343.8</v>
      </c>
      <c r="CH6" s="35">
        <f t="shared" si="9"/>
        <v>357.08</v>
      </c>
      <c r="CI6" s="35">
        <f t="shared" si="9"/>
        <v>378.08</v>
      </c>
      <c r="CJ6" s="35">
        <f t="shared" si="9"/>
        <v>296.14</v>
      </c>
      <c r="CK6" s="35">
        <f t="shared" si="9"/>
        <v>283.17</v>
      </c>
      <c r="CL6" s="34" t="str">
        <f>IF(CL7="","",IF(CL7="-","【-】","【"&amp;SUBSTITUTE(TEXT(CL7,"#,##0.00"),"-","△")&amp;"】"))</f>
        <v>【276.78】</v>
      </c>
      <c r="CM6" s="35">
        <f>IF(CM7="",NA(),CM7)</f>
        <v>36.86</v>
      </c>
      <c r="CN6" s="35">
        <f t="shared" ref="CN6:CV6" si="10">IF(CN7="",NA(),CN7)</f>
        <v>37.19</v>
      </c>
      <c r="CO6" s="35">
        <f t="shared" si="10"/>
        <v>32.1</v>
      </c>
      <c r="CP6" s="35">
        <f t="shared" si="10"/>
        <v>35.630000000000003</v>
      </c>
      <c r="CQ6" s="35">
        <f t="shared" si="10"/>
        <v>35.79</v>
      </c>
      <c r="CR6" s="35">
        <f t="shared" si="10"/>
        <v>46.06</v>
      </c>
      <c r="CS6" s="35">
        <f t="shared" si="10"/>
        <v>45.95</v>
      </c>
      <c r="CT6" s="35">
        <f t="shared" si="10"/>
        <v>44.69</v>
      </c>
      <c r="CU6" s="35">
        <f t="shared" si="10"/>
        <v>52.31</v>
      </c>
      <c r="CV6" s="35">
        <f t="shared" si="10"/>
        <v>60.65</v>
      </c>
      <c r="CW6" s="34" t="str">
        <f>IF(CW7="","",IF(CW7="-","【-】","【"&amp;SUBSTITUTE(TEXT(CW7,"#,##0.00"),"-","△")&amp;"】"))</f>
        <v>【59.15】</v>
      </c>
      <c r="CX6" s="35">
        <f>IF(CX7="",NA(),CX7)</f>
        <v>72.180000000000007</v>
      </c>
      <c r="CY6" s="35">
        <f t="shared" ref="CY6:DG6" si="11">IF(CY7="",NA(),CY7)</f>
        <v>75.34</v>
      </c>
      <c r="CZ6" s="35">
        <f t="shared" si="11"/>
        <v>78.14</v>
      </c>
      <c r="DA6" s="35">
        <f t="shared" si="11"/>
        <v>78.819999999999993</v>
      </c>
      <c r="DB6" s="35">
        <f t="shared" si="11"/>
        <v>78.69</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353051</v>
      </c>
      <c r="D7" s="37">
        <v>47</v>
      </c>
      <c r="E7" s="37">
        <v>17</v>
      </c>
      <c r="F7" s="37">
        <v>5</v>
      </c>
      <c r="G7" s="37">
        <v>0</v>
      </c>
      <c r="H7" s="37" t="s">
        <v>108</v>
      </c>
      <c r="I7" s="37" t="s">
        <v>109</v>
      </c>
      <c r="J7" s="37" t="s">
        <v>110</v>
      </c>
      <c r="K7" s="37" t="s">
        <v>111</v>
      </c>
      <c r="L7" s="37" t="s">
        <v>112</v>
      </c>
      <c r="M7" s="37"/>
      <c r="N7" s="38" t="s">
        <v>113</v>
      </c>
      <c r="O7" s="38" t="s">
        <v>114</v>
      </c>
      <c r="P7" s="38">
        <v>18.399999999999999</v>
      </c>
      <c r="Q7" s="38">
        <v>100.48</v>
      </c>
      <c r="R7" s="38">
        <v>4352</v>
      </c>
      <c r="S7" s="38">
        <v>17237</v>
      </c>
      <c r="T7" s="38">
        <v>138.09</v>
      </c>
      <c r="U7" s="38">
        <v>124.82</v>
      </c>
      <c r="V7" s="38">
        <v>3134</v>
      </c>
      <c r="W7" s="38">
        <v>2.96</v>
      </c>
      <c r="X7" s="38">
        <v>1058.78</v>
      </c>
      <c r="Y7" s="38">
        <v>52.5</v>
      </c>
      <c r="Z7" s="38">
        <v>51.14</v>
      </c>
      <c r="AA7" s="38">
        <v>52.27</v>
      </c>
      <c r="AB7" s="38">
        <v>53.47</v>
      </c>
      <c r="AC7" s="38">
        <v>54.94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50.12</v>
      </c>
      <c r="BJ7" s="38">
        <v>65.180000000000007</v>
      </c>
      <c r="BK7" s="38">
        <v>1144.05</v>
      </c>
      <c r="BL7" s="38">
        <v>1117.1099999999999</v>
      </c>
      <c r="BM7" s="38">
        <v>1161.05</v>
      </c>
      <c r="BN7" s="38">
        <v>1081.8</v>
      </c>
      <c r="BO7" s="38">
        <v>974.93</v>
      </c>
      <c r="BP7" s="38">
        <v>914.53</v>
      </c>
      <c r="BQ7" s="38">
        <v>37.520000000000003</v>
      </c>
      <c r="BR7" s="38">
        <v>38.71</v>
      </c>
      <c r="BS7" s="38">
        <v>37.82</v>
      </c>
      <c r="BT7" s="38">
        <v>36.51</v>
      </c>
      <c r="BU7" s="38">
        <v>37.21</v>
      </c>
      <c r="BV7" s="38">
        <v>42.48</v>
      </c>
      <c r="BW7" s="38">
        <v>41.04</v>
      </c>
      <c r="BX7" s="38">
        <v>41.08</v>
      </c>
      <c r="BY7" s="38">
        <v>52.19</v>
      </c>
      <c r="BZ7" s="38">
        <v>55.32</v>
      </c>
      <c r="CA7" s="38">
        <v>55.73</v>
      </c>
      <c r="CB7" s="38">
        <v>550</v>
      </c>
      <c r="CC7" s="38">
        <v>539</v>
      </c>
      <c r="CD7" s="38">
        <v>562.27</v>
      </c>
      <c r="CE7" s="38">
        <v>592.05999999999995</v>
      </c>
      <c r="CF7" s="38">
        <v>581.96</v>
      </c>
      <c r="CG7" s="38">
        <v>343.8</v>
      </c>
      <c r="CH7" s="38">
        <v>357.08</v>
      </c>
      <c r="CI7" s="38">
        <v>378.08</v>
      </c>
      <c r="CJ7" s="38">
        <v>296.14</v>
      </c>
      <c r="CK7" s="38">
        <v>283.17</v>
      </c>
      <c r="CL7" s="38">
        <v>276.77999999999997</v>
      </c>
      <c r="CM7" s="38">
        <v>36.86</v>
      </c>
      <c r="CN7" s="38">
        <v>37.19</v>
      </c>
      <c r="CO7" s="38">
        <v>32.1</v>
      </c>
      <c r="CP7" s="38">
        <v>35.630000000000003</v>
      </c>
      <c r="CQ7" s="38">
        <v>35.79</v>
      </c>
      <c r="CR7" s="38">
        <v>46.06</v>
      </c>
      <c r="CS7" s="38">
        <v>45.95</v>
      </c>
      <c r="CT7" s="38">
        <v>44.69</v>
      </c>
      <c r="CU7" s="38">
        <v>52.31</v>
      </c>
      <c r="CV7" s="38">
        <v>60.65</v>
      </c>
      <c r="CW7" s="38">
        <v>59.15</v>
      </c>
      <c r="CX7" s="38">
        <v>72.180000000000007</v>
      </c>
      <c r="CY7" s="38">
        <v>75.34</v>
      </c>
      <c r="CZ7" s="38">
        <v>78.14</v>
      </c>
      <c r="DA7" s="38">
        <v>78.819999999999993</v>
      </c>
      <c r="DB7" s="38">
        <v>78.69</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2018-02-06T02:03:12Z</cp:lastPrinted>
  <dcterms:created xsi:type="dcterms:W3CDTF">2017-12-25T02:32:17Z</dcterms:created>
  <dcterms:modified xsi:type="dcterms:W3CDTF">2018-02-06T02:03:13Z</dcterms:modified>
  <cp:category/>
</cp:coreProperties>
</file>