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547C8CB-26FA-401E-AD54-DDEDA4FD0E75}" xr6:coauthVersionLast="47" xr6:coauthVersionMax="47" xr10:uidLastSave="{00000000-0000-0000-0000-000000000000}"/>
  <bookViews>
    <workbookView xWindow="-120" yWindow="-120" windowWidth="20730" windowHeight="11040" tabRatio="836" firstSheet="11" xr2:uid="{00000000-000D-0000-FFFF-FFFF00000000}"/>
  </bookViews>
  <sheets>
    <sheet name="【指定申請書】別紙様式第二号（一）" sheetId="304" r:id="rId1"/>
    <sheet name="【指定申請書】裏面（別紙様式第二号（一））" sheetId="305" r:id="rId2"/>
    <sheet name="【指定更新申請書】別紙様式第二号（二）" sheetId="306" r:id="rId3"/>
    <sheet name="【廃止休止届書】別紙様式第二号（三）" sheetId="307" r:id="rId4"/>
    <sheet name="【変更届出書】別紙様式第二号（四）" sheetId="223" r:id="rId5"/>
    <sheet name="【再開届出書】別紙様式第二号（五）" sheetId="308" r:id="rId6"/>
    <sheet name="【指定辞退届出書】別紙様式第二号（六）" sheetId="309" r:id="rId7"/>
    <sheet name="【小規模多機能】付表第二号（六）" sheetId="238" r:id="rId8"/>
    <sheet name="【小規模多機能】（参考）付表第二号（六）" sheetId="239" r:id="rId9"/>
    <sheet name="チェックリスト " sheetId="310" r:id="rId10"/>
    <sheet name="シフト表" sheetId="321" r:id="rId11"/>
    <sheet name="シフト記号表（勤務時間帯）" sheetId="322" r:id="rId12"/>
    <sheet name="記入方法 " sheetId="323" r:id="rId13"/>
    <sheet name="標準様式２" sheetId="311" r:id="rId14"/>
    <sheet name="標準様式３" sheetId="312" r:id="rId15"/>
    <sheet name="標準様式４" sheetId="313" r:id="rId16"/>
    <sheet name="標準様式５" sheetId="314" r:id="rId17"/>
    <sheet name="標準様式６" sheetId="315" r:id="rId18"/>
    <sheet name="別紙① " sheetId="316" r:id="rId19"/>
    <sheet name="別紙③" sheetId="318" r:id="rId20"/>
    <sheet name="標準様式７" sheetId="320" r:id="rId21"/>
  </sheets>
  <externalReferences>
    <externalReference r:id="rId22"/>
  </externalReferences>
  <definedNames>
    <definedName name="【記載例】シフト記号" localSheetId="11">'シフト記号表（勤務時間帯）'!$C$6:$C$47</definedName>
    <definedName name="【記載例】シフト記号">#REF!</definedName>
    <definedName name="【記載例】シフト記号表">#REF!</definedName>
    <definedName name="_xlnm.Print_Area" localSheetId="5">'【再開届出書】別紙様式第二号（五）'!$A$1:$AK$35</definedName>
    <definedName name="_xlnm.Print_Area" localSheetId="2">'【指定更新申請書】別紙様式第二号（二）'!$A$1:$AH$65</definedName>
    <definedName name="_xlnm.Print_Area" localSheetId="6">'【指定辞退届出書】別紙様式第二号（六）'!$A$1:$AK$44</definedName>
    <definedName name="_xlnm.Print_Area" localSheetId="0">'【指定申請書】別紙様式第二号（一）'!$A$1:$AJ$58</definedName>
    <definedName name="_xlnm.Print_Area" localSheetId="1">'【指定申請書】裏面（別紙様式第二号（一））'!$A$1:$O$28</definedName>
    <definedName name="_xlnm.Print_Area" localSheetId="8">'【小規模多機能】（参考）付表第二号（六）'!$A$1:$AB$25</definedName>
    <definedName name="_xlnm.Print_Area" localSheetId="7">'【小規模多機能】付表第二号（六）'!$A$1:$AB$54</definedName>
    <definedName name="_xlnm.Print_Area" localSheetId="3">'【廃止休止届書】別紙様式第二号（三）'!$A$1:$AK$57</definedName>
    <definedName name="_xlnm.Print_Area" localSheetId="4">'【変更届出書】別紙様式第二号（四）'!$A$1:$AI$54</definedName>
    <definedName name="_xlnm.Print_Area" localSheetId="11">'シフト記号表（勤務時間帯）'!$B$1:$AB$52</definedName>
    <definedName name="_xlnm.Print_Area" localSheetId="10">シフト表!$A$1:$BI$74</definedName>
    <definedName name="_xlnm.Print_Area" localSheetId="9">'チェックリスト '!$A$1:$H$42</definedName>
    <definedName name="_xlnm.Print_Area" localSheetId="12">'記入方法 '!$B$1:$Q$81</definedName>
    <definedName name="_xlnm.Print_Area" localSheetId="13">標準様式２!$A$1:$U$27</definedName>
    <definedName name="_xlnm.Print_Area" localSheetId="15">標準様式４!#REF!</definedName>
    <definedName name="_xlnm.Print_Area" localSheetId="16">標準様式５!$A$1:$D$18</definedName>
    <definedName name="_xlnm.Print_Area" localSheetId="17">標準様式６!$A$1:$L$24</definedName>
    <definedName name="_xlnm.Print_Area" localSheetId="20">標準様式７!$A$1:$B$18</definedName>
    <definedName name="_xlnm.Print_Area" localSheetId="18">'別紙① '!$A$1:$D$22</definedName>
    <definedName name="_xlnm.Print_Area" localSheetId="19">別紙③!$A$1:$D$21</definedName>
    <definedName name="_xlnm.Print_Titles" localSheetId="10">シフト表!$1:$20</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322" l="1"/>
  <c r="R47" i="322"/>
  <c r="D47" i="322"/>
  <c r="T46" i="322"/>
  <c r="R46" i="322"/>
  <c r="X46" i="322" s="1"/>
  <c r="Z46" i="322" s="1"/>
  <c r="P46" i="322"/>
  <c r="N46" i="322"/>
  <c r="L46" i="322"/>
  <c r="T45" i="322"/>
  <c r="R45" i="322"/>
  <c r="X45" i="322" s="1"/>
  <c r="P45" i="322"/>
  <c r="N45" i="322"/>
  <c r="L45" i="322"/>
  <c r="L47" i="322" s="1"/>
  <c r="T44" i="322"/>
  <c r="R44" i="322"/>
  <c r="D44" i="322"/>
  <c r="T43" i="322"/>
  <c r="R43" i="322"/>
  <c r="X43" i="322" s="1"/>
  <c r="Z43" i="322" s="1"/>
  <c r="P43" i="322"/>
  <c r="N43" i="322"/>
  <c r="L43" i="322"/>
  <c r="X42" i="322"/>
  <c r="Z42" i="322" s="1"/>
  <c r="T42" i="322"/>
  <c r="R42" i="322"/>
  <c r="P42" i="322"/>
  <c r="N42" i="322"/>
  <c r="L42" i="322"/>
  <c r="L44" i="322" s="1"/>
  <c r="T41" i="322"/>
  <c r="R41" i="322"/>
  <c r="L41" i="322"/>
  <c r="D41" i="322"/>
  <c r="X40" i="322"/>
  <c r="Z40" i="322" s="1"/>
  <c r="T40" i="322"/>
  <c r="R40" i="322"/>
  <c r="P40" i="322"/>
  <c r="N40" i="322"/>
  <c r="L40" i="322"/>
  <c r="T39" i="322"/>
  <c r="R39" i="322"/>
  <c r="X39" i="322" s="1"/>
  <c r="P39" i="322"/>
  <c r="N39" i="322"/>
  <c r="L39" i="322"/>
  <c r="D38" i="322"/>
  <c r="D37" i="322"/>
  <c r="D36" i="322"/>
  <c r="D35" i="322"/>
  <c r="D34" i="322"/>
  <c r="D33" i="322"/>
  <c r="D32" i="322"/>
  <c r="D31" i="322"/>
  <c r="D30" i="322"/>
  <c r="D29" i="322"/>
  <c r="D28" i="322"/>
  <c r="D27" i="322"/>
  <c r="D26" i="322"/>
  <c r="D25" i="322"/>
  <c r="D24" i="322"/>
  <c r="D23" i="322"/>
  <c r="T22" i="322"/>
  <c r="R22" i="322"/>
  <c r="X22" i="322" s="1"/>
  <c r="Z22" i="322" s="1"/>
  <c r="P22" i="322"/>
  <c r="N22" i="322"/>
  <c r="L22" i="322"/>
  <c r="D22" i="322"/>
  <c r="T21" i="322"/>
  <c r="R21" i="322"/>
  <c r="X21" i="322" s="1"/>
  <c r="P21" i="322"/>
  <c r="N21" i="322"/>
  <c r="L21" i="322"/>
  <c r="D21" i="322"/>
  <c r="T20" i="322"/>
  <c r="R20" i="322"/>
  <c r="X20" i="322" s="1"/>
  <c r="Z20" i="322" s="1"/>
  <c r="P20" i="322"/>
  <c r="N20" i="322"/>
  <c r="L20" i="322"/>
  <c r="D20" i="322"/>
  <c r="T19" i="322"/>
  <c r="R19" i="322"/>
  <c r="X19" i="322" s="1"/>
  <c r="Z19" i="322" s="1"/>
  <c r="P19" i="322"/>
  <c r="N19" i="322"/>
  <c r="L19" i="322"/>
  <c r="D19" i="322"/>
  <c r="T18" i="322"/>
  <c r="R18" i="322"/>
  <c r="X18" i="322" s="1"/>
  <c r="P18" i="322"/>
  <c r="N18" i="322"/>
  <c r="L18" i="322"/>
  <c r="D18" i="322"/>
  <c r="T17" i="322"/>
  <c r="R17" i="322"/>
  <c r="X17" i="322" s="1"/>
  <c r="Z17" i="322" s="1"/>
  <c r="P17" i="322"/>
  <c r="N17" i="322"/>
  <c r="L17" i="322"/>
  <c r="D17" i="322"/>
  <c r="T16" i="322"/>
  <c r="R16" i="322"/>
  <c r="X16" i="322" s="1"/>
  <c r="Z16" i="322" s="1"/>
  <c r="P16" i="322"/>
  <c r="N16" i="322"/>
  <c r="L16" i="322"/>
  <c r="D16" i="322"/>
  <c r="T15" i="322"/>
  <c r="R15" i="322"/>
  <c r="X15" i="322" s="1"/>
  <c r="Z15" i="322" s="1"/>
  <c r="P15" i="322"/>
  <c r="N15" i="322"/>
  <c r="L15" i="322"/>
  <c r="D15" i="322"/>
  <c r="T14" i="322"/>
  <c r="R14" i="322"/>
  <c r="X14" i="322" s="1"/>
  <c r="Z14" i="322" s="1"/>
  <c r="P14" i="322"/>
  <c r="N14" i="322"/>
  <c r="L14" i="322"/>
  <c r="D14" i="322"/>
  <c r="X13" i="322"/>
  <c r="Z13" i="322" s="1"/>
  <c r="T13" i="322"/>
  <c r="R13" i="322"/>
  <c r="P13" i="322"/>
  <c r="N13" i="322"/>
  <c r="L13" i="322"/>
  <c r="D13" i="322"/>
  <c r="T12" i="322"/>
  <c r="R12" i="322"/>
  <c r="X12" i="322" s="1"/>
  <c r="P12" i="322"/>
  <c r="N12" i="322"/>
  <c r="L12" i="322"/>
  <c r="D12" i="322"/>
  <c r="T11" i="322"/>
  <c r="R11" i="322"/>
  <c r="X11" i="322" s="1"/>
  <c r="Z11" i="322" s="1"/>
  <c r="P11" i="322"/>
  <c r="N11" i="322"/>
  <c r="L11" i="322"/>
  <c r="D11" i="322"/>
  <c r="T10" i="322"/>
  <c r="R10" i="322"/>
  <c r="X10" i="322" s="1"/>
  <c r="Z10" i="322" s="1"/>
  <c r="P10" i="322"/>
  <c r="N10" i="322"/>
  <c r="L10" i="322"/>
  <c r="D10" i="322"/>
  <c r="T9" i="322"/>
  <c r="R9" i="322"/>
  <c r="X9" i="322" s="1"/>
  <c r="P9" i="322"/>
  <c r="N9" i="322"/>
  <c r="L9" i="322"/>
  <c r="D9" i="322"/>
  <c r="T8" i="322"/>
  <c r="R8" i="322"/>
  <c r="X8" i="322" s="1"/>
  <c r="Z8" i="322" s="1"/>
  <c r="P8" i="322"/>
  <c r="N8" i="322"/>
  <c r="L8" i="322"/>
  <c r="D8" i="322"/>
  <c r="T7" i="322"/>
  <c r="R7" i="322"/>
  <c r="X7" i="322" s="1"/>
  <c r="Z7" i="322" s="1"/>
  <c r="P7" i="322"/>
  <c r="N7" i="322"/>
  <c r="L7" i="322"/>
  <c r="D7" i="322"/>
  <c r="T6" i="322"/>
  <c r="R6" i="322"/>
  <c r="X6" i="322" s="1"/>
  <c r="Z6" i="322" s="1"/>
  <c r="L6" i="322"/>
  <c r="D6" i="322"/>
  <c r="X74" i="321"/>
  <c r="AG73" i="321"/>
  <c r="AZ68" i="321"/>
  <c r="BB68" i="321" s="1"/>
  <c r="AY68" i="321"/>
  <c r="AX68" i="321"/>
  <c r="AW68" i="321"/>
  <c r="AV68" i="321"/>
  <c r="AU68" i="321"/>
  <c r="AT68" i="321"/>
  <c r="AS68" i="321"/>
  <c r="AR68" i="321"/>
  <c r="AQ68" i="321"/>
  <c r="AP68" i="321"/>
  <c r="AO68" i="321"/>
  <c r="AN68" i="321"/>
  <c r="AM68" i="321"/>
  <c r="AL68" i="321"/>
  <c r="AK68" i="321"/>
  <c r="AJ68" i="321"/>
  <c r="AI68" i="321"/>
  <c r="AH68" i="321"/>
  <c r="AG68" i="321"/>
  <c r="AF68" i="321"/>
  <c r="AE68" i="321"/>
  <c r="AD68" i="321"/>
  <c r="AC68" i="321"/>
  <c r="AB68" i="321"/>
  <c r="AA68" i="321"/>
  <c r="Z68" i="321"/>
  <c r="Y68" i="321"/>
  <c r="X68" i="321"/>
  <c r="W68" i="321"/>
  <c r="V68" i="321"/>
  <c r="U68" i="321"/>
  <c r="G68" i="321"/>
  <c r="AY67" i="321"/>
  <c r="AX67" i="321"/>
  <c r="AW67" i="321"/>
  <c r="AV67" i="321"/>
  <c r="AU67" i="321"/>
  <c r="AT67" i="321"/>
  <c r="AS67" i="321"/>
  <c r="AR67" i="321"/>
  <c r="AQ67" i="321"/>
  <c r="AP67" i="321"/>
  <c r="AO67" i="321"/>
  <c r="AN67" i="321"/>
  <c r="AM67" i="321"/>
  <c r="AL67" i="321"/>
  <c r="AK67" i="321"/>
  <c r="AJ67" i="321"/>
  <c r="AI67" i="321"/>
  <c r="AH67" i="321"/>
  <c r="AG67" i="321"/>
  <c r="AF67" i="321"/>
  <c r="AE67" i="321"/>
  <c r="AD67" i="321"/>
  <c r="AC67" i="321"/>
  <c r="AB67" i="321"/>
  <c r="AA67" i="321"/>
  <c r="Z67" i="321"/>
  <c r="AZ67" i="321" s="1"/>
  <c r="BB67" i="321" s="1"/>
  <c r="Y67" i="321"/>
  <c r="X67" i="321"/>
  <c r="W67" i="321"/>
  <c r="V67" i="321"/>
  <c r="U67" i="321"/>
  <c r="F67" i="321"/>
  <c r="AY65" i="321"/>
  <c r="AX65" i="321"/>
  <c r="AW65" i="321"/>
  <c r="AV65" i="321"/>
  <c r="AU65" i="321"/>
  <c r="AT65" i="321"/>
  <c r="AS65" i="321"/>
  <c r="AR65" i="321"/>
  <c r="AQ65" i="321"/>
  <c r="AP65" i="321"/>
  <c r="AO65" i="321"/>
  <c r="AN65" i="321"/>
  <c r="AM65" i="321"/>
  <c r="AL65" i="321"/>
  <c r="AK65" i="321"/>
  <c r="AJ65" i="321"/>
  <c r="AI65" i="321"/>
  <c r="AH65" i="321"/>
  <c r="AG65" i="321"/>
  <c r="AF65" i="321"/>
  <c r="AE65" i="321"/>
  <c r="AD65" i="321"/>
  <c r="AC65" i="321"/>
  <c r="AB65" i="321"/>
  <c r="AA65" i="321"/>
  <c r="Z65" i="321"/>
  <c r="Y65" i="321"/>
  <c r="AZ65" i="321" s="1"/>
  <c r="BB65" i="321" s="1"/>
  <c r="X65" i="321"/>
  <c r="W65" i="321"/>
  <c r="V65" i="321"/>
  <c r="U65" i="321"/>
  <c r="G65" i="321"/>
  <c r="AY64" i="321"/>
  <c r="AX64" i="321"/>
  <c r="AW64" i="321"/>
  <c r="AV64" i="321"/>
  <c r="AU64" i="321"/>
  <c r="AT64" i="321"/>
  <c r="AS64" i="321"/>
  <c r="AR64" i="321"/>
  <c r="AQ64" i="321"/>
  <c r="AP64" i="321"/>
  <c r="AO64" i="321"/>
  <c r="AN64" i="321"/>
  <c r="AM64" i="321"/>
  <c r="AL64" i="321"/>
  <c r="AK64" i="321"/>
  <c r="AJ64" i="321"/>
  <c r="AI64" i="321"/>
  <c r="AH64" i="321"/>
  <c r="AG64" i="321"/>
  <c r="AF64" i="321"/>
  <c r="AE64" i="321"/>
  <c r="AD64" i="321"/>
  <c r="AC64" i="321"/>
  <c r="AB64" i="321"/>
  <c r="AA64" i="321"/>
  <c r="Z64" i="321"/>
  <c r="Y64" i="321"/>
  <c r="X64" i="321"/>
  <c r="W64" i="321"/>
  <c r="AZ64" i="321" s="1"/>
  <c r="BB64" i="321" s="1"/>
  <c r="V64" i="321"/>
  <c r="U64" i="321"/>
  <c r="F64" i="321"/>
  <c r="AY62" i="321"/>
  <c r="AX62" i="321"/>
  <c r="AW62" i="321"/>
  <c r="AV62" i="321"/>
  <c r="AU62" i="321"/>
  <c r="AT62" i="321"/>
  <c r="AS62" i="321"/>
  <c r="AR62" i="321"/>
  <c r="AQ62" i="321"/>
  <c r="AP62" i="321"/>
  <c r="AO62" i="321"/>
  <c r="AN62" i="321"/>
  <c r="AM62" i="321"/>
  <c r="AL62" i="321"/>
  <c r="AK62" i="321"/>
  <c r="AJ62" i="321"/>
  <c r="AI62" i="321"/>
  <c r="AH62" i="321"/>
  <c r="AG62" i="321"/>
  <c r="AF62" i="321"/>
  <c r="AE62" i="321"/>
  <c r="AD62" i="321"/>
  <c r="AC62" i="321"/>
  <c r="AB62" i="321"/>
  <c r="AZ62" i="321" s="1"/>
  <c r="BB62" i="321" s="1"/>
  <c r="AA62" i="321"/>
  <c r="Z62" i="321"/>
  <c r="Y62" i="321"/>
  <c r="X62" i="321"/>
  <c r="W62" i="321"/>
  <c r="V62" i="321"/>
  <c r="U62" i="321"/>
  <c r="G62" i="321"/>
  <c r="AY61" i="321"/>
  <c r="AX61" i="321"/>
  <c r="AW61" i="321"/>
  <c r="AV61" i="321"/>
  <c r="AU61" i="321"/>
  <c r="AT61" i="321"/>
  <c r="AS61" i="321"/>
  <c r="AR61" i="321"/>
  <c r="AQ61" i="321"/>
  <c r="AP61" i="321"/>
  <c r="AO61" i="321"/>
  <c r="AN61" i="321"/>
  <c r="AM61" i="321"/>
  <c r="AL61" i="321"/>
  <c r="AK61" i="321"/>
  <c r="AJ61" i="321"/>
  <c r="AI61" i="321"/>
  <c r="AH61" i="321"/>
  <c r="AG61" i="321"/>
  <c r="AF61" i="321"/>
  <c r="AE61" i="321"/>
  <c r="AD61" i="321"/>
  <c r="AC61" i="321"/>
  <c r="AB61" i="321"/>
  <c r="AA61" i="321"/>
  <c r="Z61" i="321"/>
  <c r="Y61" i="321"/>
  <c r="X61" i="321"/>
  <c r="W61" i="321"/>
  <c r="V61" i="321"/>
  <c r="U61" i="321"/>
  <c r="F61" i="321"/>
  <c r="AY59" i="321"/>
  <c r="AX59" i="321"/>
  <c r="AW59" i="321"/>
  <c r="AV59" i="321"/>
  <c r="AU59" i="321"/>
  <c r="AT59" i="321"/>
  <c r="AS59" i="321"/>
  <c r="AR59" i="321"/>
  <c r="AQ59" i="321"/>
  <c r="AP59" i="321"/>
  <c r="AO59" i="321"/>
  <c r="AN59" i="321"/>
  <c r="AM59" i="321"/>
  <c r="AL59" i="321"/>
  <c r="AK59" i="321"/>
  <c r="AJ59" i="321"/>
  <c r="AI59" i="321"/>
  <c r="AH59" i="321"/>
  <c r="AG59" i="321"/>
  <c r="AF59" i="321"/>
  <c r="AE59" i="321"/>
  <c r="AD59" i="321"/>
  <c r="AC59" i="321"/>
  <c r="AB59" i="321"/>
  <c r="AA59" i="321"/>
  <c r="Z59" i="321"/>
  <c r="Y59" i="321"/>
  <c r="X59" i="321"/>
  <c r="W59" i="321"/>
  <c r="V59" i="321"/>
  <c r="U59" i="321"/>
  <c r="G59" i="321"/>
  <c r="AY58" i="321"/>
  <c r="AX58" i="321"/>
  <c r="AW58" i="321"/>
  <c r="AV58" i="321"/>
  <c r="AU58" i="321"/>
  <c r="AT58" i="321"/>
  <c r="AS58" i="321"/>
  <c r="AR58" i="321"/>
  <c r="AQ58" i="321"/>
  <c r="AP58" i="321"/>
  <c r="AO58" i="321"/>
  <c r="AN58" i="321"/>
  <c r="AM58" i="321"/>
  <c r="AL58" i="321"/>
  <c r="AK58" i="321"/>
  <c r="AJ58" i="321"/>
  <c r="AI58" i="321"/>
  <c r="AH58" i="321"/>
  <c r="AG58" i="321"/>
  <c r="AF58" i="321"/>
  <c r="AE58" i="321"/>
  <c r="AD58" i="321"/>
  <c r="AC58" i="321"/>
  <c r="AB58" i="321"/>
  <c r="AA58" i="321"/>
  <c r="Z58" i="321"/>
  <c r="Y58" i="321"/>
  <c r="X58" i="321"/>
  <c r="W58" i="321"/>
  <c r="V58" i="321"/>
  <c r="U58" i="321"/>
  <c r="F58" i="321"/>
  <c r="AY56" i="321"/>
  <c r="AX56" i="321"/>
  <c r="AW56" i="321"/>
  <c r="AV56" i="321"/>
  <c r="AU56" i="321"/>
  <c r="AT56" i="321"/>
  <c r="AS56" i="321"/>
  <c r="AR56" i="321"/>
  <c r="AQ56" i="321"/>
  <c r="AP56" i="321"/>
  <c r="AO56" i="321"/>
  <c r="AN56" i="321"/>
  <c r="AM56" i="321"/>
  <c r="AL56" i="321"/>
  <c r="AK56" i="321"/>
  <c r="AJ56" i="321"/>
  <c r="AI56" i="321"/>
  <c r="AH56" i="321"/>
  <c r="AG56" i="321"/>
  <c r="AF56" i="321"/>
  <c r="AE56" i="321"/>
  <c r="AD56" i="321"/>
  <c r="AC56" i="321"/>
  <c r="AB56" i="321"/>
  <c r="AZ56" i="321" s="1"/>
  <c r="BB56" i="321" s="1"/>
  <c r="AA56" i="321"/>
  <c r="Z56" i="321"/>
  <c r="Y56" i="321"/>
  <c r="X56" i="321"/>
  <c r="W56" i="321"/>
  <c r="V56" i="321"/>
  <c r="U56" i="321"/>
  <c r="G56" i="321"/>
  <c r="AY55" i="321"/>
  <c r="AX55" i="321"/>
  <c r="AW55" i="321"/>
  <c r="AV55" i="321"/>
  <c r="AU55" i="321"/>
  <c r="AT55" i="321"/>
  <c r="AS55" i="321"/>
  <c r="AR55" i="321"/>
  <c r="AQ55" i="321"/>
  <c r="AP55" i="321"/>
  <c r="AO55" i="321"/>
  <c r="AN55" i="321"/>
  <c r="AM55" i="321"/>
  <c r="AL55" i="321"/>
  <c r="AK55" i="321"/>
  <c r="AJ55" i="321"/>
  <c r="AI55" i="321"/>
  <c r="AH55" i="321"/>
  <c r="AG55" i="321"/>
  <c r="AF55" i="321"/>
  <c r="AE55" i="321"/>
  <c r="AD55" i="321"/>
  <c r="AC55" i="321"/>
  <c r="AB55" i="321"/>
  <c r="AA55" i="321"/>
  <c r="AZ55" i="321" s="1"/>
  <c r="BB55" i="321" s="1"/>
  <c r="Z55" i="321"/>
  <c r="Y55" i="321"/>
  <c r="X55" i="321"/>
  <c r="W55" i="321"/>
  <c r="V55" i="321"/>
  <c r="U55" i="321"/>
  <c r="F55" i="321"/>
  <c r="AY53" i="321"/>
  <c r="AX53" i="321"/>
  <c r="AW53" i="321"/>
  <c r="AV53" i="321"/>
  <c r="AU53" i="321"/>
  <c r="AT53" i="321"/>
  <c r="AS53" i="321"/>
  <c r="AR53" i="321"/>
  <c r="AQ53" i="321"/>
  <c r="AP53" i="321"/>
  <c r="AO53" i="321"/>
  <c r="AN53" i="321"/>
  <c r="AM53" i="321"/>
  <c r="AL53" i="321"/>
  <c r="AK53" i="321"/>
  <c r="AJ53" i="321"/>
  <c r="AI53" i="321"/>
  <c r="AH53" i="321"/>
  <c r="AG53" i="321"/>
  <c r="AF53" i="321"/>
  <c r="AE53" i="321"/>
  <c r="AD53" i="321"/>
  <c r="AC53" i="321"/>
  <c r="AB53" i="321"/>
  <c r="AA53" i="321"/>
  <c r="Z53" i="321"/>
  <c r="Y53" i="321"/>
  <c r="AZ53" i="321" s="1"/>
  <c r="BB53" i="321" s="1"/>
  <c r="X53" i="321"/>
  <c r="W53" i="321"/>
  <c r="V53" i="321"/>
  <c r="U53" i="321"/>
  <c r="G53" i="321"/>
  <c r="AY52" i="321"/>
  <c r="AX52" i="321"/>
  <c r="AW52" i="321"/>
  <c r="AV52" i="321"/>
  <c r="AU52" i="321"/>
  <c r="AT52" i="321"/>
  <c r="AS52" i="321"/>
  <c r="AR52" i="321"/>
  <c r="AQ52" i="321"/>
  <c r="AP52" i="321"/>
  <c r="AO52" i="321"/>
  <c r="AN52" i="321"/>
  <c r="AM52" i="321"/>
  <c r="AL52" i="321"/>
  <c r="AK52" i="321"/>
  <c r="AJ52" i="321"/>
  <c r="AI52" i="321"/>
  <c r="AH52" i="321"/>
  <c r="AG52" i="321"/>
  <c r="AF52" i="321"/>
  <c r="AE52" i="321"/>
  <c r="AD52" i="321"/>
  <c r="AC52" i="321"/>
  <c r="AB52" i="321"/>
  <c r="AA52" i="321"/>
  <c r="Z52" i="321"/>
  <c r="Y52" i="321"/>
  <c r="X52" i="321"/>
  <c r="W52" i="321"/>
  <c r="AZ52" i="321" s="1"/>
  <c r="BB52" i="321" s="1"/>
  <c r="V52" i="321"/>
  <c r="U52" i="321"/>
  <c r="F52" i="321"/>
  <c r="AY50" i="321"/>
  <c r="AX50" i="321"/>
  <c r="AW50" i="321"/>
  <c r="AV50" i="321"/>
  <c r="AU50" i="321"/>
  <c r="AT50" i="321"/>
  <c r="AS50" i="321"/>
  <c r="AR50" i="321"/>
  <c r="AQ50" i="321"/>
  <c r="AP50" i="321"/>
  <c r="AO50" i="321"/>
  <c r="AN50" i="321"/>
  <c r="AM50" i="321"/>
  <c r="AL50" i="321"/>
  <c r="AK50" i="321"/>
  <c r="AJ50" i="321"/>
  <c r="AI50" i="321"/>
  <c r="AH50" i="321"/>
  <c r="AG50" i="321"/>
  <c r="AF50" i="321"/>
  <c r="AE50" i="321"/>
  <c r="AD50" i="321"/>
  <c r="AC50" i="321"/>
  <c r="AB50" i="321"/>
  <c r="AA50" i="321"/>
  <c r="Z50" i="321"/>
  <c r="Y50" i="321"/>
  <c r="X50" i="321"/>
  <c r="W50" i="321"/>
  <c r="V50" i="321"/>
  <c r="AZ50" i="321" s="1"/>
  <c r="BB50" i="321" s="1"/>
  <c r="U50" i="321"/>
  <c r="G50" i="321"/>
  <c r="AY49" i="321"/>
  <c r="AX49" i="321"/>
  <c r="AW49" i="321"/>
  <c r="AV49" i="321"/>
  <c r="AU49" i="321"/>
  <c r="AT49" i="321"/>
  <c r="AS49" i="321"/>
  <c r="AR49" i="321"/>
  <c r="AQ49" i="321"/>
  <c r="AP49" i="321"/>
  <c r="AO49" i="321"/>
  <c r="AN49" i="321"/>
  <c r="AM49" i="321"/>
  <c r="AL49" i="321"/>
  <c r="AK49" i="321"/>
  <c r="AJ49" i="321"/>
  <c r="AI49" i="321"/>
  <c r="AH49" i="321"/>
  <c r="AG49" i="321"/>
  <c r="AF49" i="321"/>
  <c r="AE49" i="321"/>
  <c r="AD49" i="321"/>
  <c r="AC49" i="321"/>
  <c r="AB49" i="321"/>
  <c r="AA49" i="321"/>
  <c r="Z49" i="321"/>
  <c r="Y49" i="321"/>
  <c r="X49" i="321"/>
  <c r="W49" i="321"/>
  <c r="V49" i="321"/>
  <c r="U49" i="321"/>
  <c r="F49" i="321"/>
  <c r="AY47" i="321"/>
  <c r="AX47" i="321"/>
  <c r="AW47" i="321"/>
  <c r="AV47" i="321"/>
  <c r="AU47" i="321"/>
  <c r="AT47" i="321"/>
  <c r="AS47" i="321"/>
  <c r="AR47" i="321"/>
  <c r="AQ47" i="321"/>
  <c r="AP47" i="321"/>
  <c r="AO47" i="321"/>
  <c r="AN47" i="321"/>
  <c r="AM47" i="321"/>
  <c r="AL47" i="321"/>
  <c r="AK47" i="321"/>
  <c r="AJ47" i="321"/>
  <c r="AI47" i="321"/>
  <c r="AH47" i="321"/>
  <c r="AG47" i="321"/>
  <c r="AF47" i="321"/>
  <c r="AE47" i="321"/>
  <c r="AD47" i="321"/>
  <c r="AC47" i="321"/>
  <c r="AB47" i="321"/>
  <c r="AA47" i="321"/>
  <c r="Z47" i="321"/>
  <c r="Y47" i="321"/>
  <c r="X47" i="321"/>
  <c r="W47" i="321"/>
  <c r="V47" i="321"/>
  <c r="U47" i="321"/>
  <c r="G47" i="321"/>
  <c r="AY46" i="321"/>
  <c r="AX46" i="321"/>
  <c r="AW46" i="321"/>
  <c r="AV46" i="321"/>
  <c r="AU46" i="321"/>
  <c r="AT46" i="321"/>
  <c r="AS46" i="321"/>
  <c r="AR46" i="321"/>
  <c r="AQ46" i="321"/>
  <c r="AP46" i="321"/>
  <c r="AO46" i="321"/>
  <c r="AN46" i="321"/>
  <c r="AM46" i="321"/>
  <c r="AL46" i="321"/>
  <c r="AK46" i="321"/>
  <c r="AJ46" i="321"/>
  <c r="AI46" i="321"/>
  <c r="AH46" i="321"/>
  <c r="AG46" i="321"/>
  <c r="AF46" i="321"/>
  <c r="AE46" i="321"/>
  <c r="AD46" i="321"/>
  <c r="AC46" i="321"/>
  <c r="AB46" i="321"/>
  <c r="AA46" i="321"/>
  <c r="Z46" i="321"/>
  <c r="Y46" i="321"/>
  <c r="X46" i="321"/>
  <c r="W46" i="321"/>
  <c r="V46" i="321"/>
  <c r="U46" i="321"/>
  <c r="F46" i="321"/>
  <c r="AY44" i="321"/>
  <c r="AX44" i="321"/>
  <c r="AW44" i="321"/>
  <c r="AV44" i="321"/>
  <c r="AU44" i="321"/>
  <c r="AT44" i="321"/>
  <c r="AS44" i="321"/>
  <c r="AR44" i="321"/>
  <c r="AQ44" i="321"/>
  <c r="AP44" i="321"/>
  <c r="AO44" i="321"/>
  <c r="AN44" i="321"/>
  <c r="AM44" i="321"/>
  <c r="AL44" i="321"/>
  <c r="AK44" i="321"/>
  <c r="AJ44" i="321"/>
  <c r="AI44" i="321"/>
  <c r="AH44" i="321"/>
  <c r="AG44" i="321"/>
  <c r="AF44" i="321"/>
  <c r="AE44" i="321"/>
  <c r="AD44" i="321"/>
  <c r="AC44" i="321"/>
  <c r="AB44" i="321"/>
  <c r="AA44" i="321"/>
  <c r="Z44" i="321"/>
  <c r="Y44" i="321"/>
  <c r="X44" i="321"/>
  <c r="W44" i="321"/>
  <c r="V44" i="321"/>
  <c r="U44" i="321"/>
  <c r="G44" i="321"/>
  <c r="AY43" i="321"/>
  <c r="AX43" i="321"/>
  <c r="AW43" i="321"/>
  <c r="AV43" i="321"/>
  <c r="AU43" i="321"/>
  <c r="AT43" i="321"/>
  <c r="AS43" i="321"/>
  <c r="AR43" i="321"/>
  <c r="AQ43" i="321"/>
  <c r="AP43" i="321"/>
  <c r="AO43" i="321"/>
  <c r="AN43" i="321"/>
  <c r="AM43" i="321"/>
  <c r="AL43" i="321"/>
  <c r="AK43" i="321"/>
  <c r="AJ43" i="321"/>
  <c r="AI43" i="321"/>
  <c r="AH43" i="321"/>
  <c r="AG43" i="321"/>
  <c r="AF43" i="321"/>
  <c r="AE43" i="321"/>
  <c r="AD43" i="321"/>
  <c r="AC43" i="321"/>
  <c r="AB43" i="321"/>
  <c r="AA43" i="321"/>
  <c r="Z43" i="321"/>
  <c r="Y43" i="321"/>
  <c r="X43" i="321"/>
  <c r="W43" i="321"/>
  <c r="V43" i="321"/>
  <c r="U43" i="321"/>
  <c r="F43" i="321"/>
  <c r="B43" i="321"/>
  <c r="B46" i="321" s="1"/>
  <c r="B49" i="321" s="1"/>
  <c r="B52" i="321" s="1"/>
  <c r="B55" i="321" s="1"/>
  <c r="B58" i="321" s="1"/>
  <c r="B61" i="321" s="1"/>
  <c r="B64" i="321" s="1"/>
  <c r="B67" i="321" s="1"/>
  <c r="AY41" i="321"/>
  <c r="AX41" i="321"/>
  <c r="AW41" i="321"/>
  <c r="AV41" i="321"/>
  <c r="AU41" i="321"/>
  <c r="AT41" i="321"/>
  <c r="AS41" i="321"/>
  <c r="AR41" i="321"/>
  <c r="AQ41" i="321"/>
  <c r="AP41" i="321"/>
  <c r="AO41" i="321"/>
  <c r="AN41" i="321"/>
  <c r="AM41" i="321"/>
  <c r="AL41" i="321"/>
  <c r="AK41" i="321"/>
  <c r="AJ41" i="321"/>
  <c r="AI41" i="321"/>
  <c r="AH41" i="321"/>
  <c r="AG41" i="321"/>
  <c r="AF41" i="321"/>
  <c r="AE41" i="321"/>
  <c r="AD41" i="321"/>
  <c r="AC41" i="321"/>
  <c r="AB41" i="321"/>
  <c r="AA41" i="321"/>
  <c r="Z41" i="321"/>
  <c r="Y41" i="321"/>
  <c r="AZ41" i="321" s="1"/>
  <c r="BB41" i="321" s="1"/>
  <c r="X41" i="321"/>
  <c r="W41" i="321"/>
  <c r="V41" i="321"/>
  <c r="U41" i="321"/>
  <c r="G41" i="321"/>
  <c r="AY40" i="321"/>
  <c r="AX40" i="321"/>
  <c r="AW40" i="321"/>
  <c r="AV40" i="321"/>
  <c r="AU40" i="321"/>
  <c r="AT40" i="321"/>
  <c r="AS40" i="321"/>
  <c r="AR40" i="321"/>
  <c r="AQ40" i="321"/>
  <c r="AP40" i="321"/>
  <c r="AO40" i="321"/>
  <c r="AN40" i="321"/>
  <c r="AM40" i="321"/>
  <c r="AL40" i="321"/>
  <c r="AK40" i="321"/>
  <c r="AJ40" i="321"/>
  <c r="AI40" i="321"/>
  <c r="AH40" i="321"/>
  <c r="AG40" i="321"/>
  <c r="AF40" i="321"/>
  <c r="AE40" i="321"/>
  <c r="AD40" i="321"/>
  <c r="AC40" i="321"/>
  <c r="AB40" i="321"/>
  <c r="AA40" i="321"/>
  <c r="AZ40" i="321" s="1"/>
  <c r="BB40" i="321" s="1"/>
  <c r="Z40" i="321"/>
  <c r="Y40" i="321"/>
  <c r="X40" i="321"/>
  <c r="W40" i="321"/>
  <c r="V40" i="321"/>
  <c r="U40" i="321"/>
  <c r="F40" i="321"/>
  <c r="AY38" i="321"/>
  <c r="AX38" i="321"/>
  <c r="AW38" i="321"/>
  <c r="AV38" i="321"/>
  <c r="AU38" i="321"/>
  <c r="AT38" i="321"/>
  <c r="AS38" i="321"/>
  <c r="AR38" i="321"/>
  <c r="AQ38" i="321"/>
  <c r="AP38" i="321"/>
  <c r="AO38" i="321"/>
  <c r="AN38" i="321"/>
  <c r="AM38" i="321"/>
  <c r="AL38" i="321"/>
  <c r="AK38" i="321"/>
  <c r="AJ38" i="321"/>
  <c r="AI38" i="321"/>
  <c r="AH38" i="321"/>
  <c r="AG38" i="321"/>
  <c r="AF38" i="321"/>
  <c r="AE38" i="321"/>
  <c r="AD38" i="321"/>
  <c r="AC38" i="321"/>
  <c r="AB38" i="321"/>
  <c r="AA38" i="321"/>
  <c r="Z38" i="321"/>
  <c r="Y38" i="321"/>
  <c r="X38" i="321"/>
  <c r="AZ38" i="321" s="1"/>
  <c r="BB38" i="321" s="1"/>
  <c r="W38" i="321"/>
  <c r="V38" i="321"/>
  <c r="U38" i="321"/>
  <c r="G38" i="321"/>
  <c r="AY37" i="321"/>
  <c r="AX37" i="321"/>
  <c r="AW37" i="321"/>
  <c r="AV37" i="321"/>
  <c r="AU37" i="321"/>
  <c r="AT37" i="321"/>
  <c r="AS37" i="321"/>
  <c r="AR37" i="321"/>
  <c r="AQ37" i="321"/>
  <c r="AP37" i="321"/>
  <c r="AO37" i="321"/>
  <c r="AN37" i="321"/>
  <c r="AM37" i="321"/>
  <c r="AL37" i="321"/>
  <c r="AK37" i="321"/>
  <c r="AJ37" i="321"/>
  <c r="AI37" i="321"/>
  <c r="AH37" i="321"/>
  <c r="AG37" i="321"/>
  <c r="AF37" i="321"/>
  <c r="AE37" i="321"/>
  <c r="AD37" i="321"/>
  <c r="AC37" i="321"/>
  <c r="AB37" i="321"/>
  <c r="AA37" i="321"/>
  <c r="Z37" i="321"/>
  <c r="Y37" i="321"/>
  <c r="X37" i="321"/>
  <c r="W37" i="321"/>
  <c r="V37" i="321"/>
  <c r="U37" i="321"/>
  <c r="F37" i="321"/>
  <c r="AY35" i="321"/>
  <c r="AX35" i="321"/>
  <c r="AW35" i="321"/>
  <c r="AV35" i="321"/>
  <c r="AU35" i="321"/>
  <c r="AT35" i="321"/>
  <c r="AS35" i="321"/>
  <c r="AR35" i="321"/>
  <c r="AQ35" i="321"/>
  <c r="AP35" i="321"/>
  <c r="AO35" i="321"/>
  <c r="AN35" i="321"/>
  <c r="AM35" i="321"/>
  <c r="AL35" i="321"/>
  <c r="AK35" i="321"/>
  <c r="AJ35" i="321"/>
  <c r="AI35" i="321"/>
  <c r="AH35" i="321"/>
  <c r="AG35" i="321"/>
  <c r="AF35" i="321"/>
  <c r="AE35" i="321"/>
  <c r="AD35" i="321"/>
  <c r="AC35" i="321"/>
  <c r="AB35" i="321"/>
  <c r="AA35" i="321"/>
  <c r="Z35" i="321"/>
  <c r="Y35" i="321"/>
  <c r="X35" i="321"/>
  <c r="W35" i="321"/>
  <c r="V35" i="321"/>
  <c r="U35" i="321"/>
  <c r="G35" i="321"/>
  <c r="AY34" i="321"/>
  <c r="AX34" i="321"/>
  <c r="AW34" i="321"/>
  <c r="AV34" i="321"/>
  <c r="AU34" i="321"/>
  <c r="AT34" i="321"/>
  <c r="AS34" i="321"/>
  <c r="AR34" i="321"/>
  <c r="AQ34" i="321"/>
  <c r="AP34" i="321"/>
  <c r="AO34" i="321"/>
  <c r="AN34" i="321"/>
  <c r="AM34" i="321"/>
  <c r="AL34" i="321"/>
  <c r="AK34" i="321"/>
  <c r="AJ34" i="321"/>
  <c r="AI34" i="321"/>
  <c r="AH34" i="321"/>
  <c r="AG34" i="321"/>
  <c r="AF34" i="321"/>
  <c r="AE34" i="321"/>
  <c r="AD34" i="321"/>
  <c r="AC34" i="321"/>
  <c r="AB34" i="321"/>
  <c r="AA34" i="321"/>
  <c r="Z34" i="321"/>
  <c r="Y34" i="321"/>
  <c r="X34" i="321"/>
  <c r="W34" i="321"/>
  <c r="V34" i="321"/>
  <c r="U34" i="321"/>
  <c r="F34" i="321"/>
  <c r="B34" i="321"/>
  <c r="B37" i="321" s="1"/>
  <c r="B40" i="321" s="1"/>
  <c r="AY32" i="321"/>
  <c r="AX32" i="321"/>
  <c r="AW32" i="321"/>
  <c r="AV32" i="321"/>
  <c r="AU32" i="321"/>
  <c r="AT32" i="321"/>
  <c r="AS32" i="321"/>
  <c r="AR32" i="321"/>
  <c r="AQ32" i="321"/>
  <c r="AP32" i="321"/>
  <c r="AO32" i="321"/>
  <c r="AN32" i="321"/>
  <c r="AM32" i="321"/>
  <c r="AL32" i="321"/>
  <c r="AK32" i="321"/>
  <c r="AJ32" i="321"/>
  <c r="AI32" i="321"/>
  <c r="AH32" i="321"/>
  <c r="AG32" i="321"/>
  <c r="AF32" i="321"/>
  <c r="AE32" i="321"/>
  <c r="AD32" i="321"/>
  <c r="AC32" i="321"/>
  <c r="AB32" i="321"/>
  <c r="AZ32" i="321" s="1"/>
  <c r="BB32" i="321" s="1"/>
  <c r="AA32" i="321"/>
  <c r="Z32" i="321"/>
  <c r="Y32" i="321"/>
  <c r="X32" i="321"/>
  <c r="W32" i="321"/>
  <c r="V32" i="321"/>
  <c r="U32" i="321"/>
  <c r="G32" i="321"/>
  <c r="AJ74" i="321" s="1"/>
  <c r="AY31" i="321"/>
  <c r="AX31" i="321"/>
  <c r="AW31" i="321"/>
  <c r="AV31" i="321"/>
  <c r="AU31" i="321"/>
  <c r="AT31" i="321"/>
  <c r="AS31" i="321"/>
  <c r="AR31" i="321"/>
  <c r="AQ31" i="321"/>
  <c r="AP31" i="321"/>
  <c r="AO31" i="321"/>
  <c r="AN31" i="321"/>
  <c r="AM31" i="321"/>
  <c r="AL31" i="321"/>
  <c r="AK31" i="321"/>
  <c r="AJ31" i="321"/>
  <c r="AI31" i="321"/>
  <c r="AH31" i="321"/>
  <c r="AG31" i="321"/>
  <c r="AF31" i="321"/>
  <c r="AE31" i="321"/>
  <c r="AD31" i="321"/>
  <c r="AC31" i="321"/>
  <c r="AB31" i="321"/>
  <c r="AA31" i="321"/>
  <c r="Z31" i="321"/>
  <c r="AZ31" i="321" s="1"/>
  <c r="BB31" i="321" s="1"/>
  <c r="Y31" i="321"/>
  <c r="X31" i="321"/>
  <c r="W31" i="321"/>
  <c r="V31" i="321"/>
  <c r="U31" i="321"/>
  <c r="F31" i="321"/>
  <c r="B31" i="321"/>
  <c r="AY29" i="321"/>
  <c r="AX29" i="321"/>
  <c r="AW29" i="321"/>
  <c r="AV29" i="321"/>
  <c r="AU29" i="321"/>
  <c r="AT29" i="321"/>
  <c r="AS29" i="321"/>
  <c r="AR29" i="321"/>
  <c r="AQ29" i="321"/>
  <c r="AP29" i="321"/>
  <c r="AO29" i="321"/>
  <c r="AN29" i="321"/>
  <c r="AM29" i="321"/>
  <c r="AL29" i="321"/>
  <c r="AK29" i="321"/>
  <c r="AJ29" i="321"/>
  <c r="AI29" i="321"/>
  <c r="AH29" i="321"/>
  <c r="AG29" i="321"/>
  <c r="AF29" i="321"/>
  <c r="AE29" i="321"/>
  <c r="AD29" i="321"/>
  <c r="AC29" i="321"/>
  <c r="AB29" i="321"/>
  <c r="AA29" i="321"/>
  <c r="Z29" i="321"/>
  <c r="Y29" i="321"/>
  <c r="AZ29" i="321" s="1"/>
  <c r="BB29" i="321" s="1"/>
  <c r="X29" i="321"/>
  <c r="W29" i="321"/>
  <c r="V29" i="321"/>
  <c r="U29" i="321"/>
  <c r="G29" i="321"/>
  <c r="AY28" i="321"/>
  <c r="AX28" i="321"/>
  <c r="AW28" i="321"/>
  <c r="AV28" i="321"/>
  <c r="AU28" i="321"/>
  <c r="AT28" i="321"/>
  <c r="AS28" i="321"/>
  <c r="AR28" i="321"/>
  <c r="AQ28" i="321"/>
  <c r="AP28" i="321"/>
  <c r="AO28" i="321"/>
  <c r="AN28" i="321"/>
  <c r="AM28" i="321"/>
  <c r="AL28" i="321"/>
  <c r="AK28" i="321"/>
  <c r="AJ28" i="321"/>
  <c r="AI28" i="321"/>
  <c r="AH28" i="321"/>
  <c r="AG28" i="321"/>
  <c r="AF28" i="321"/>
  <c r="AE28" i="321"/>
  <c r="AD28" i="321"/>
  <c r="AC28" i="321"/>
  <c r="AB28" i="321"/>
  <c r="AA28" i="321"/>
  <c r="Z28" i="321"/>
  <c r="Y28" i="321"/>
  <c r="X28" i="321"/>
  <c r="W28" i="321"/>
  <c r="AZ28" i="321" s="1"/>
  <c r="BB28" i="321" s="1"/>
  <c r="V28" i="321"/>
  <c r="U28" i="321"/>
  <c r="F28" i="321"/>
  <c r="B28" i="321"/>
  <c r="AY26" i="321"/>
  <c r="AX26" i="321"/>
  <c r="AW26" i="321"/>
  <c r="AV26" i="321"/>
  <c r="AU26" i="321"/>
  <c r="AT26" i="321"/>
  <c r="AS26" i="321"/>
  <c r="AR26" i="321"/>
  <c r="AQ26" i="321"/>
  <c r="AP26" i="321"/>
  <c r="AO26" i="321"/>
  <c r="AN26" i="321"/>
  <c r="AM26" i="321"/>
  <c r="AL26" i="321"/>
  <c r="AK26" i="321"/>
  <c r="AJ26" i="321"/>
  <c r="AI26" i="321"/>
  <c r="AH26" i="321"/>
  <c r="AG26" i="321"/>
  <c r="AF26" i="321"/>
  <c r="AE26" i="321"/>
  <c r="AD26" i="321"/>
  <c r="AC26" i="321"/>
  <c r="AB26" i="321"/>
  <c r="AA26" i="321"/>
  <c r="Z26" i="321"/>
  <c r="Y26" i="321"/>
  <c r="X26" i="321"/>
  <c r="W26" i="321"/>
  <c r="V26" i="321"/>
  <c r="AZ26" i="321" s="1"/>
  <c r="BB26" i="321" s="1"/>
  <c r="U26" i="321"/>
  <c r="G26" i="321"/>
  <c r="AY25" i="321"/>
  <c r="AX25" i="321"/>
  <c r="AW25" i="321"/>
  <c r="AV25" i="321"/>
  <c r="AU25" i="321"/>
  <c r="AT25" i="321"/>
  <c r="AS25" i="321"/>
  <c r="AR25" i="321"/>
  <c r="AQ25" i="321"/>
  <c r="AP25" i="321"/>
  <c r="AO25" i="321"/>
  <c r="AN25" i="321"/>
  <c r="AM25" i="321"/>
  <c r="AL25" i="321"/>
  <c r="AK25" i="321"/>
  <c r="AJ25" i="321"/>
  <c r="AI25" i="321"/>
  <c r="AH25" i="321"/>
  <c r="AG25" i="321"/>
  <c r="AF25" i="321"/>
  <c r="AE25" i="321"/>
  <c r="AD25" i="321"/>
  <c r="AC25" i="321"/>
  <c r="AB25" i="321"/>
  <c r="AA25" i="321"/>
  <c r="Z25" i="321"/>
  <c r="Y25" i="321"/>
  <c r="X25" i="321"/>
  <c r="W25" i="321"/>
  <c r="V25" i="321"/>
  <c r="U25" i="321"/>
  <c r="F25" i="321"/>
  <c r="B25" i="321"/>
  <c r="AY23" i="321"/>
  <c r="AX23" i="321"/>
  <c r="AW23" i="321"/>
  <c r="AV23" i="321"/>
  <c r="AU23" i="321"/>
  <c r="AT23" i="321"/>
  <c r="AS23" i="321"/>
  <c r="AR23" i="321"/>
  <c r="AQ23" i="321"/>
  <c r="AP23" i="321"/>
  <c r="AO23" i="321"/>
  <c r="AN23" i="321"/>
  <c r="AM23" i="321"/>
  <c r="AL23" i="321"/>
  <c r="AK23" i="321"/>
  <c r="AJ23" i="321"/>
  <c r="AI23" i="321"/>
  <c r="AH23" i="321"/>
  <c r="AG23" i="321"/>
  <c r="AF23" i="321"/>
  <c r="AE23" i="321"/>
  <c r="AD23" i="321"/>
  <c r="AC23" i="321"/>
  <c r="AB23" i="321"/>
  <c r="AA23" i="321"/>
  <c r="Z23" i="321"/>
  <c r="Y23" i="321"/>
  <c r="X23" i="321"/>
  <c r="W23" i="321"/>
  <c r="V23" i="321"/>
  <c r="U23" i="321"/>
  <c r="G23" i="321"/>
  <c r="AY22" i="321"/>
  <c r="AX22" i="321"/>
  <c r="AW22" i="321"/>
  <c r="AV22" i="321"/>
  <c r="AU22" i="321"/>
  <c r="AT22" i="321"/>
  <c r="AS22" i="321"/>
  <c r="AR22" i="321"/>
  <c r="AQ22" i="321"/>
  <c r="AP22" i="321"/>
  <c r="AO22" i="321"/>
  <c r="AN22" i="321"/>
  <c r="AM22" i="321"/>
  <c r="AL22" i="321"/>
  <c r="AK22" i="321"/>
  <c r="AJ22" i="321"/>
  <c r="AI22" i="321"/>
  <c r="AH22" i="321"/>
  <c r="AG22" i="321"/>
  <c r="AF22" i="321"/>
  <c r="AE22" i="321"/>
  <c r="AD22" i="321"/>
  <c r="AC22" i="321"/>
  <c r="AB22" i="321"/>
  <c r="AA22" i="321"/>
  <c r="Z22" i="321"/>
  <c r="Y22" i="321"/>
  <c r="X22" i="321"/>
  <c r="W22" i="321"/>
  <c r="V22" i="321"/>
  <c r="U22" i="321"/>
  <c r="F22" i="321"/>
  <c r="AW73" i="321" s="1"/>
  <c r="AY20" i="321"/>
  <c r="AY19" i="321"/>
  <c r="AX19" i="321"/>
  <c r="AX20" i="321" s="1"/>
  <c r="AW19" i="321"/>
  <c r="AW20" i="321" s="1"/>
  <c r="AU19" i="321"/>
  <c r="AU20" i="321" s="1"/>
  <c r="AT19" i="321"/>
  <c r="AT20" i="321" s="1"/>
  <c r="AS19" i="321"/>
  <c r="AS20" i="321" s="1"/>
  <c r="AA19" i="321"/>
  <c r="AA20" i="321" s="1"/>
  <c r="Z19" i="321"/>
  <c r="Z20" i="321" s="1"/>
  <c r="Y19" i="321"/>
  <c r="Y20" i="321" s="1"/>
  <c r="AY18" i="321"/>
  <c r="AX18" i="321"/>
  <c r="AW18" i="321"/>
  <c r="AZ16" i="321"/>
  <c r="AD2" i="321"/>
  <c r="AU74" i="321" l="1"/>
  <c r="Y74" i="321"/>
  <c r="AH73" i="321"/>
  <c r="AZ44" i="321"/>
  <c r="BB44" i="321" s="1"/>
  <c r="AZ59" i="321"/>
  <c r="BB59" i="321" s="1"/>
  <c r="X47" i="322"/>
  <c r="Z47" i="322" s="1"/>
  <c r="Z45" i="322"/>
  <c r="W74" i="321"/>
  <c r="AP73" i="321"/>
  <c r="AD73" i="321"/>
  <c r="AO73" i="321"/>
  <c r="AC73" i="321"/>
  <c r="AY73" i="321"/>
  <c r="AM73" i="321"/>
  <c r="AX73" i="321"/>
  <c r="AL73" i="321"/>
  <c r="AN73" i="321"/>
  <c r="AB73" i="321"/>
  <c r="AA73" i="321"/>
  <c r="Z73" i="321"/>
  <c r="AV73" i="321"/>
  <c r="AE73" i="321"/>
  <c r="X73" i="321"/>
  <c r="AS73" i="321"/>
  <c r="U73" i="321"/>
  <c r="AU73" i="321"/>
  <c r="Y73" i="321"/>
  <c r="AT73" i="321"/>
  <c r="W73" i="321"/>
  <c r="AR73" i="321"/>
  <c r="V73" i="321"/>
  <c r="AQ73" i="321"/>
  <c r="AK73" i="321"/>
  <c r="AJ73" i="321"/>
  <c r="AI73" i="321"/>
  <c r="AM74" i="321"/>
  <c r="AZ22" i="321"/>
  <c r="BB22" i="321" s="1"/>
  <c r="AZ37" i="321"/>
  <c r="BB37" i="321" s="1"/>
  <c r="AN74" i="321"/>
  <c r="AO74" i="321"/>
  <c r="AC74" i="321"/>
  <c r="X41" i="322"/>
  <c r="Z41" i="322" s="1"/>
  <c r="Z39" i="322"/>
  <c r="AZ46" i="321"/>
  <c r="BB46" i="321" s="1"/>
  <c r="AZ43" i="321"/>
  <c r="BB43" i="321" s="1"/>
  <c r="AF73" i="321"/>
  <c r="AQ19" i="321"/>
  <c r="AQ20" i="321" s="1"/>
  <c r="AE19" i="321"/>
  <c r="AE20" i="321" s="1"/>
  <c r="AP19" i="321"/>
  <c r="AP20" i="321" s="1"/>
  <c r="AD19" i="321"/>
  <c r="AD20" i="321" s="1"/>
  <c r="AO19" i="321"/>
  <c r="AO20" i="321" s="1"/>
  <c r="AC19" i="321"/>
  <c r="AC20" i="321" s="1"/>
  <c r="AB19" i="321"/>
  <c r="AB20" i="321" s="1"/>
  <c r="BC8" i="321"/>
  <c r="AN19" i="321"/>
  <c r="AN20" i="321" s="1"/>
  <c r="AV19" i="321"/>
  <c r="AV20" i="321" s="1"/>
  <c r="AG19" i="321"/>
  <c r="AG20" i="321" s="1"/>
  <c r="AV74" i="321"/>
  <c r="AH19" i="321"/>
  <c r="AH20" i="321" s="1"/>
  <c r="AZ35" i="321"/>
  <c r="BB35" i="321" s="1"/>
  <c r="AW74" i="321"/>
  <c r="Z12" i="322"/>
  <c r="AI19" i="321"/>
  <c r="AI20" i="321" s="1"/>
  <c r="AB74" i="321"/>
  <c r="AJ19" i="321"/>
  <c r="AJ20" i="321" s="1"/>
  <c r="AY74" i="321"/>
  <c r="U19" i="321"/>
  <c r="U20" i="321" s="1"/>
  <c r="AK19" i="321"/>
  <c r="AK20" i="321" s="1"/>
  <c r="AZ25" i="321"/>
  <c r="BB25" i="321" s="1"/>
  <c r="AZ34" i="321"/>
  <c r="BB34" i="321" s="1"/>
  <c r="AI74" i="321"/>
  <c r="Z21" i="322"/>
  <c r="AL19" i="321"/>
  <c r="AL20" i="321" s="1"/>
  <c r="AZ47" i="321"/>
  <c r="BB47" i="321" s="1"/>
  <c r="AZ61" i="321"/>
  <c r="BB61" i="321" s="1"/>
  <c r="W19" i="321"/>
  <c r="W20" i="321" s="1"/>
  <c r="AM19" i="321"/>
  <c r="AM20" i="321" s="1"/>
  <c r="AT74" i="321"/>
  <c r="AH74" i="321"/>
  <c r="V74" i="321"/>
  <c r="AS74" i="321"/>
  <c r="AG74" i="321"/>
  <c r="U74" i="321"/>
  <c r="AE74" i="321"/>
  <c r="AP74" i="321"/>
  <c r="AR74" i="321"/>
  <c r="AF74" i="321"/>
  <c r="AQ74" i="321"/>
  <c r="AD74" i="321"/>
  <c r="AK74" i="321"/>
  <c r="AF19" i="321"/>
  <c r="AF20" i="321" s="1"/>
  <c r="AZ58" i="321"/>
  <c r="BB58" i="321" s="1"/>
  <c r="Z74" i="321"/>
  <c r="AZ49" i="321"/>
  <c r="BB49" i="321" s="1"/>
  <c r="AA74" i="321"/>
  <c r="AX74" i="321"/>
  <c r="X44" i="322"/>
  <c r="Z44" i="322" s="1"/>
  <c r="Z9" i="322"/>
  <c r="V19" i="321"/>
  <c r="V20" i="321" s="1"/>
  <c r="X19" i="321"/>
  <c r="X20" i="321" s="1"/>
  <c r="AR19" i="321"/>
  <c r="AR20" i="321" s="1"/>
  <c r="AZ23" i="321"/>
  <c r="BB23" i="321" s="1"/>
  <c r="AL74" i="321"/>
  <c r="Z18" i="322"/>
  <c r="AZ74" i="321" l="1"/>
  <c r="AZ73" i="321"/>
</calcChain>
</file>

<file path=xl/sharedStrings.xml><?xml version="1.0" encoding="utf-8"?>
<sst xmlns="http://schemas.openxmlformats.org/spreadsheetml/2006/main" count="1322" uniqueCount="552">
  <si>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</si>
  <si>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</si>
  <si>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</si>
  <si>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</si>
  <si>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</si>
  <si>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</si>
  <si>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</si>
  <si>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</si>
  <si>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</si>
  <si>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</si>
  <si>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</si>
  <si>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</si>
  <si>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</si>
  <si>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</si>
  <si>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</si>
  <si>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</si>
  <si>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</si>
  <si>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</si>
  <si>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</si>
  <si>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</si>
  <si>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</si>
  <si>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</si>
  <si>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</si>
  <si>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</si>
  <si>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</si>
  <si>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</si>
  <si>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</si>
  <si>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</si>
  <si>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</si>
  <si>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</si>
  <si>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</si>
  <si>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</si>
  <si>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</si>
  <si>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</si>
  <si>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</si>
  <si>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</si>
  <si>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</si>
  <si>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</si>
  <si>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</si>
  <si>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</si>
  <si>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</si>
  <si>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</si>
  <si>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</si>
  <si>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</si>
  <si>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</si>
  <si>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</si>
  <si>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</si>
  <si>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</si>
  <si>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</si>
  <si>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</si>
  <si>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</si>
  <si>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</si>
  <si>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</si>
  <si>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</si>
  <si>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</si>
  <si>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</si>
  <si>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</si>
  <si>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</si>
  <si>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</si>
  <si>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</si>
  <si>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</si>
  <si>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（変更後）</t>
    <rPh sb="1" eb="3">
      <t>ヘンコウ</t>
    </rPh>
    <rPh sb="3" eb="4">
      <t>ゴ</t>
    </rPh>
    <phoneticPr fontId="7"/>
  </si>
  <si>
    <t>運営規程</t>
    <phoneticPr fontId="7"/>
  </si>
  <si>
    <t>事業所の種別</t>
    <phoneticPr fontId="7"/>
  </si>
  <si>
    <t>併設施設の状況等</t>
    <phoneticPr fontId="7"/>
  </si>
  <si>
    <t>介護支援専門員の氏名及びその登録番号</t>
    <phoneticPr fontId="7"/>
  </si>
  <si>
    <t>～</t>
    <phoneticPr fontId="7"/>
  </si>
  <si>
    <t>○人員に関する基準の確認に必要な事項</t>
    <phoneticPr fontId="7"/>
  </si>
  <si>
    <t>　</t>
    <phoneticPr fontId="7"/>
  </si>
  <si>
    <t>事 業 所</t>
    <phoneticPr fontId="7"/>
  </si>
  <si>
    <t>人</t>
    <rPh sb="0" eb="1">
      <t>ヒト</t>
    </rPh>
    <phoneticPr fontId="7"/>
  </si>
  <si>
    <t>看護職員</t>
    <phoneticPr fontId="7"/>
  </si>
  <si>
    <t>㎡</t>
    <phoneticPr fontId="7"/>
  </si>
  <si>
    <t>建物の構造</t>
    <rPh sb="0" eb="2">
      <t>タテモノ</t>
    </rPh>
    <rPh sb="3" eb="5">
      <t>コウゾウ</t>
    </rPh>
    <phoneticPr fontId="7"/>
  </si>
  <si>
    <t>フリガナ</t>
  </si>
  <si>
    <t>名    称</t>
  </si>
  <si>
    <t>所在地</t>
  </si>
  <si>
    <t>－</t>
    <phoneticPr fontId="7"/>
  </si>
  <si>
    <t>連絡先</t>
  </si>
  <si>
    <t>住所</t>
  </si>
  <si>
    <t>生年月日</t>
  </si>
  <si>
    <t>名称</t>
  </si>
  <si>
    <t>従業者の職種・員数</t>
  </si>
  <si>
    <t>専従</t>
  </si>
  <si>
    <t>非常勤（人）</t>
  </si>
  <si>
    <t>人</t>
    <phoneticPr fontId="7"/>
  </si>
  <si>
    <t>添付書類</t>
  </si>
  <si>
    <t>兼務</t>
  </si>
  <si>
    <t>常勤換算後の人数（人）</t>
  </si>
  <si>
    <t>主な診療科名</t>
    <phoneticPr fontId="7"/>
  </si>
  <si>
    <t>別添のとおり</t>
  </si>
  <si>
    <t xml:space="preserve"> － </t>
    <phoneticPr fontId="7"/>
  </si>
  <si>
    <t>常  勤（人）</t>
  </si>
  <si>
    <t>管 理 者</t>
    <phoneticPr fontId="7"/>
  </si>
  <si>
    <t>介護支援専門員</t>
  </si>
  <si>
    <t>■協力医療機関</t>
    <rPh sb="1" eb="3">
      <t>キョウリョク</t>
    </rPh>
    <rPh sb="3" eb="5">
      <t>イリョウ</t>
    </rPh>
    <rPh sb="5" eb="7">
      <t>キカン</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</si>
  <si>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</si>
  <si>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</si>
  <si>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</si>
  <si>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兼務先の名称、所在地</t>
    <phoneticPr fontId="7"/>
  </si>
  <si>
    <t>他の事業所、施設等の職務との兼務
（兼務の場合のみ記入）</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</si>
  <si>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</si>
  <si>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</si>
  <si>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</si>
  <si>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</si>
  <si>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別紙様式第二号（四）</t>
    <phoneticPr fontId="7"/>
  </si>
  <si>
    <t>法人等の種類</t>
    <phoneticPr fontId="7"/>
  </si>
  <si>
    <t>事業所（施設）の建物の構造、専用区画等</t>
    <phoneticPr fontId="7"/>
  </si>
  <si>
    <t>事業所（施設）の管理者の氏名、生年月日、住所及び経歴</t>
    <rPh sb="22" eb="23">
      <t>オヨ</t>
    </rPh>
    <rPh sb="24" eb="26">
      <t>ケイレキ</t>
    </rPh>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</si>
  <si>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</si>
  <si>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</si>
  <si>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連携する訪問看護を行う事業所の名称</t>
    <phoneticPr fontId="7"/>
  </si>
  <si>
    <t>連携する訪問看護を行う事業所の所在地</t>
    <phoneticPr fontId="7"/>
  </si>
  <si>
    <t xml:space="preserve">１
２
</t>
    <phoneticPr fontId="7"/>
  </si>
  <si>
    <t>■複数事業所</t>
    <rPh sb="1" eb="3">
      <t>フクスウ</t>
    </rPh>
    <rPh sb="3" eb="6">
      <t>ジギョウショ</t>
    </rPh>
    <phoneticPr fontId="7"/>
  </si>
  <si>
    <t>氏  名</t>
  </si>
  <si>
    <t xml:space="preserve"> ）</t>
    <phoneticPr fontId="7"/>
  </si>
  <si>
    <t>付表第二号（六）　小規模多機能型居宅介護事業所・介護予防小規模多機能型居宅介護事業所の指定等に係る記載事項</t>
    <rPh sb="45" eb="46">
      <t>トウ</t>
    </rPh>
    <phoneticPr fontId="7"/>
  </si>
  <si>
    <t xml:space="preserve">（郵便番号    </t>
    <phoneticPr fontId="7"/>
  </si>
  <si>
    <t>FAX 番号</t>
    <phoneticPr fontId="7"/>
  </si>
  <si>
    <t>兼務先のサービス種別、兼務する職種 及び勤務時間等</t>
    <phoneticPr fontId="7"/>
  </si>
  <si>
    <t>介護従業者</t>
    <phoneticPr fontId="7"/>
  </si>
  <si>
    <t>通いサービスの利用者数（推定数を記入）</t>
  </si>
  <si>
    <t>○設備に関する基準の確認に必要な情報</t>
    <phoneticPr fontId="7"/>
  </si>
  <si>
    <t>居間及び食堂の合計面積</t>
  </si>
  <si>
    <t>個室以外の宿泊室の合計面積</t>
    <phoneticPr fontId="7"/>
  </si>
  <si>
    <t>宿泊サービスの利用定員から個室の定員数を減じた数</t>
    <phoneticPr fontId="7"/>
  </si>
  <si>
    <t>登録定員</t>
  </si>
  <si>
    <t>通いサービスの利用定員</t>
  </si>
  <si>
    <t>宿泊サービスの利用定員</t>
    <phoneticPr fontId="7"/>
  </si>
  <si>
    <t>（小規模多機能型居宅介護事業所・介護予防小規模多機能型居宅介護事業所を事業所所在地以外の場所で一部実施する場合の記載事項）</t>
    <phoneticPr fontId="7"/>
  </si>
  <si>
    <t xml:space="preserve">          </t>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</si>
  <si>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7"/>
  </si>
  <si>
    <t>（参考）　小規模多機能型居宅介護事業所・介護予防小規模多機能型居宅介護事業所の指定等に係る記載事項記入欄不足時の資料</t>
    <rPh sb="41" eb="42">
      <t>トウ</t>
    </rPh>
    <phoneticPr fontId="7"/>
  </si>
  <si>
    <t>事業所番号</t>
    <phoneticPr fontId="7"/>
  </si>
  <si>
    <t>当該事業所で兼務する他の職種
（兼務の場合のみ記入）</t>
    <phoneticPr fontId="7"/>
  </si>
  <si>
    <t>介護老人福祉施設、介護老人保健施設、介護医療院、病院等</t>
    <rPh sb="18" eb="20">
      <t>カイゴ</t>
    </rPh>
    <rPh sb="20" eb="22">
      <t>イリョウ</t>
    </rPh>
    <rPh sb="22" eb="23">
      <t>イン</t>
    </rPh>
    <phoneticPr fontId="7"/>
  </si>
  <si>
    <t>協力医療機関・協力歯科医療機関</t>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</si>
  <si>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</si>
  <si>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</si>
  <si>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</si>
  <si>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</si>
  <si>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</si>
  <si>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</si>
  <si>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</si>
  <si>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</si>
  <si>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</si>
  <si>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</si>
  <si>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</si>
  <si>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</si>
  <si>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</si>
  <si>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</si>
  <si>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</si>
  <si>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</si>
  <si>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</si>
  <si>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</si>
  <si>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</si>
  <si>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</si>
  <si>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</si>
  <si>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</si>
  <si>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</si>
  <si>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</si>
  <si>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</si>
  <si>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</si>
  <si>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</si>
  <si>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</si>
  <si>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</si>
  <si>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</si>
  <si>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</si>
  <si>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</si>
  <si>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</si>
  <si>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</si>
  <si>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</si>
  <si>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</si>
  <si>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</si>
  <si>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</si>
  <si>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</si>
  <si>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</si>
  <si>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</si>
  <si>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</si>
  <si>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</si>
  <si>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</si>
  <si>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</si>
  <si>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</si>
  <si>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</si>
  <si>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</si>
  <si>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</si>
  <si>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</si>
  <si>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</si>
  <si>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</si>
  <si>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</si>
  <si>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</si>
  <si>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</si>
  <si>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</si>
  <si>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</si>
  <si>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</si>
  <si>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</si>
  <si>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</si>
  <si>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</si>
  <si>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</si>
  <si>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</si>
  <si>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</si>
  <si>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</si>
  <si>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</si>
  <si>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</si>
  <si>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</si>
  <si>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</si>
  <si>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</si>
  <si>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</si>
  <si>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</si>
  <si>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</si>
  <si>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</si>
  <si>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</si>
  <si>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</si>
  <si>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</si>
  <si>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</si>
  <si>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</si>
  <si>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</si>
  <si>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</si>
  <si>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</si>
  <si>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</si>
  <si>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</si>
  <si>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</si>
  <si>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</si>
  <si>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別紙様式第二号（三）</t>
    <phoneticPr fontId="7"/>
  </si>
  <si>
    <t>廃止（休止）する事業所</t>
    <rPh sb="0" eb="2">
      <t>ハイシ</t>
    </rPh>
    <rPh sb="3" eb="5">
      <t>キュウシ</t>
    </rPh>
    <rPh sb="8" eb="11">
      <t>ジギョウショ</t>
    </rPh>
    <phoneticPr fontId="7"/>
  </si>
  <si>
    <t>別紙様式第二号（五）</t>
    <phoneticPr fontId="7"/>
  </si>
  <si>
    <t>再開した事業所</t>
    <rPh sb="0" eb="2">
      <t>サイカイ</t>
    </rPh>
    <rPh sb="4" eb="7">
      <t>ジギョウショ</t>
    </rPh>
    <phoneticPr fontId="7"/>
  </si>
  <si>
    <t>別紙様式第二号（六）</t>
    <phoneticPr fontId="7"/>
  </si>
  <si>
    <t>（別添）</t>
    <rPh sb="1" eb="3">
      <t>ベッテン</t>
    </rPh>
    <phoneticPr fontId="7"/>
  </si>
  <si>
    <t>付表第二号（六） 小規模多機能型居宅介護事業所・介護予防小規模多機能型居宅介護事業所の指定等に係る記載事項</t>
    <phoneticPr fontId="7"/>
  </si>
  <si>
    <t>添付書類・チェックリスト</t>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</si>
  <si>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</si>
  <si>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添付書類</t>
    <rPh sb="0" eb="2">
      <t>テンプ</t>
    </rPh>
    <rPh sb="2" eb="4">
      <t>ショルイ</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</si>
  <si>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</si>
  <si>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</si>
  <si>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</si>
  <si>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</si>
  <si>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5"/>
  </si>
  <si>
    <t>添付省略</t>
    <phoneticPr fontId="5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</si>
  <si>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</si>
  <si>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</si>
  <si>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管理者の経歴</t>
    <rPh sb="0" eb="3">
      <t>カンリシャ</t>
    </rPh>
    <rPh sb="4" eb="6">
      <t>ケイレキ</t>
    </rPh>
    <phoneticPr fontId="7"/>
  </si>
  <si>
    <t>標準様式２</t>
    <rPh sb="2" eb="4">
      <t>ヨウシキ</t>
    </rPh>
    <phoneticPr fontId="7"/>
  </si>
  <si>
    <t>平面図</t>
    <rPh sb="0" eb="3">
      <t>ヘイメンズ</t>
    </rPh>
    <phoneticPr fontId="7"/>
  </si>
  <si>
    <t>標準様式３</t>
    <rPh sb="2" eb="4">
      <t>ヨウシキ</t>
    </rPh>
    <phoneticPr fontId="7"/>
  </si>
  <si>
    <t>設備・備品等一覧表</t>
    <rPh sb="0" eb="2">
      <t>セツビ</t>
    </rPh>
    <rPh sb="3" eb="5">
      <t>ビヒン</t>
    </rPh>
    <rPh sb="5" eb="6">
      <t>トウ</t>
    </rPh>
    <rPh sb="6" eb="9">
      <t>イチランヒョウ</t>
    </rPh>
    <phoneticPr fontId="7"/>
  </si>
  <si>
    <t>標準様式４</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</si>
  <si>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</si>
  <si>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</si>
  <si>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標準様式5</t>
    <rPh sb="2" eb="4">
      <t>ヨウシキ</t>
    </rPh>
    <phoneticPr fontId="7"/>
  </si>
  <si>
    <t>協力医療機関（協力歯科医療機関）との契約の内容</t>
    <phoneticPr fontId="7"/>
  </si>
  <si>
    <t>介護老人福祉施設・介護老人保健施・病院等との連絡体制及び支援の体制の概要</t>
    <phoneticPr fontId="7"/>
  </si>
  <si>
    <t>誓約書</t>
    <rPh sb="0" eb="3">
      <t>セイヤクショ</t>
    </rPh>
    <phoneticPr fontId="7"/>
  </si>
  <si>
    <t>標準様式６</t>
    <rPh sb="2" eb="4">
      <t>ヨウシキ</t>
    </rPh>
    <phoneticPr fontId="7"/>
  </si>
  <si>
    <t>標準様式７</t>
    <rPh sb="2" eb="4">
      <t>ヨウシキ</t>
    </rPh>
    <phoneticPr fontId="7"/>
  </si>
  <si>
    <t>※１</t>
    <phoneticPr fontId="7"/>
  </si>
  <si>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</si>
  <si>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</si>
  <si>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</si>
  <si>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</si>
  <si>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</si>
  <si>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</si>
  <si>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</si>
  <si>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</si>
  <si>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（標準様式２）</t>
    <rPh sb="1" eb="3">
      <t>ヒョウジュン</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</si>
  <si>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</si>
  <si>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</si>
  <si>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</si>
  <si>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</si>
  <si>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</si>
  <si>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</si>
  <si>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</si>
  <si>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</si>
  <si>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</si>
  <si>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（標準様式３）</t>
    <rPh sb="1" eb="3">
      <t>ヒョウジュン</t>
    </rPh>
    <rPh sb="3" eb="5">
      <t>ヨウシキ</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</si>
  <si>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</si>
  <si>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</si>
  <si>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</si>
  <si>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</si>
  <si>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</si>
  <si>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</si>
  <si>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</si>
  <si>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</si>
  <si>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</si>
  <si>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</si>
  <si>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</si>
  <si>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</si>
  <si>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</si>
  <si>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</si>
  <si>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</si>
  <si>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</si>
  <si>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</si>
  <si>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</si>
  <si>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</si>
  <si>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（標準様式４）</t>
    <rPh sb="1" eb="3">
      <t>ヒョウジュン</t>
    </rPh>
    <phoneticPr fontId="7"/>
  </si>
  <si>
    <t>設備等一覧表</t>
    <phoneticPr fontId="7"/>
  </si>
  <si>
    <t>サービス種類　（</t>
    <rPh sb="4" eb="6">
      <t>シュルイ</t>
    </rPh>
    <phoneticPr fontId="7"/>
  </si>
  <si>
    <t>事業所名・施設名　（</t>
    <rPh sb="0" eb="3">
      <t>ジギョウショ</t>
    </rPh>
    <rPh sb="3" eb="4">
      <t>メイ</t>
    </rPh>
    <rPh sb="5" eb="7">
      <t>シセツ</t>
    </rPh>
    <rPh sb="7" eb="8">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</si>
  <si>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</si>
  <si>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</si>
  <si>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</si>
  <si>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</si>
  <si>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</si>
  <si>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（標準様式５）</t>
    <rPh sb="1" eb="3">
      <t>ヒョウジュン</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</si>
  <si>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</si>
  <si>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</si>
  <si>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</si>
  <si>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</si>
  <si>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</si>
  <si>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</si>
  <si>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</si>
  <si>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</si>
  <si>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</si>
  <si>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（標準様式６）</t>
    <rPh sb="1" eb="3">
      <t>ヒョウジュン</t>
    </rPh>
    <rPh sb="3" eb="5">
      <t>ヨウシキ</t>
    </rPh>
    <phoneticPr fontId="7"/>
  </si>
  <si>
    <t>誓　約　書</t>
    <phoneticPr fontId="7"/>
  </si>
  <si>
    <t>月</t>
    <rPh sb="0" eb="1">
      <t>ゲツ</t>
    </rPh>
    <phoneticPr fontId="7"/>
  </si>
  <si>
    <t>○○</t>
    <phoneticPr fontId="7"/>
  </si>
  <si>
    <t>市（町・村）長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</si>
  <si>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</si>
  <si>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</si>
  <si>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</si>
  <si>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</si>
  <si>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</si>
  <si>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</si>
  <si>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</si>
  <si>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別紙④：　介護予防支援事業所向け</t>
    <rPh sb="0" eb="2">
      <t>ベッシ</t>
    </rPh>
    <rPh sb="5" eb="11">
      <t>カイゴヨボウシエン</t>
    </rPh>
    <rPh sb="11" eb="14">
      <t>ジギョウショ</t>
    </rPh>
    <rPh sb="14" eb="15">
      <t>ム</t>
    </rPh>
    <phoneticPr fontId="7"/>
  </si>
  <si>
    <t>（該当に○）</t>
    <rPh sb="1" eb="3">
      <t>ガイトウ</t>
    </rPh>
    <phoneticPr fontId="7"/>
  </si>
  <si>
    <t>（別紙①：地域密着型サービス事業所向け）</t>
    <rPh sb="1" eb="3">
      <t>ベッシ</t>
    </rPh>
    <rPh sb="17" eb="18">
      <t>ム</t>
    </rPh>
    <phoneticPr fontId="67"/>
  </si>
  <si>
    <t>介護保険法第７８条の２第４項</t>
    <phoneticPr fontId="6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</si>
  <si>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</si>
  <si>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</si>
  <si>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</si>
  <si>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</si>
  <si>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</si>
  <si>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</si>
  <si>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</si>
  <si>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</si>
  <si>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</si>
  <si>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</si>
  <si>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</si>
  <si>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</si>
  <si>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</si>
  <si>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</si>
  <si>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</si>
  <si>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</si>
  <si>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</si>
  <si>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</si>
  <si>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</si>
  <si>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</si>
  <si>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</si>
  <si>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</si>
  <si>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</si>
  <si>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</si>
  <si>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</si>
  <si>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</si>
  <si>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</si>
  <si>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</si>
  <si>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</si>
  <si>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</si>
  <si>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</si>
  <si>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</si>
  <si>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</si>
  <si>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</si>
  <si>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</si>
  <si>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</si>
  <si>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7"/>
  </si>
  <si>
    <t>介護保険法第１１５条の１２第２項</t>
    <phoneticPr fontId="6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</si>
  <si>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</si>
  <si>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</si>
  <si>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</si>
  <si>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</si>
  <si>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</si>
  <si>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</si>
  <si>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</si>
  <si>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</si>
  <si>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</si>
  <si>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</si>
  <si>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</si>
  <si>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</si>
  <si>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</si>
  <si>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</si>
  <si>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</si>
  <si>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</si>
  <si>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</si>
  <si>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（標準様式1）</t>
    <rPh sb="1" eb="3">
      <t>ヒョウジュン</t>
    </rPh>
    <rPh sb="3" eb="5">
      <t>ヨウシキ</t>
    </rPh>
    <phoneticPr fontId="7"/>
  </si>
  <si>
    <t>従業者の勤務の体制及び勤務形態一覧表　</t>
  </si>
  <si>
    <t>サービス種別（</t>
    <rPh sb="4" eb="6">
      <t>シュベツ</t>
    </rPh>
    <phoneticPr fontId="55"/>
  </si>
  <si>
    <t>小規模多機能型居宅介護</t>
    <rPh sb="0" eb="3">
      <t>ショウキボ</t>
    </rPh>
    <rPh sb="3" eb="6">
      <t>タキノウ</t>
    </rPh>
    <rPh sb="6" eb="7">
      <t>ガタ</t>
    </rPh>
    <rPh sb="7" eb="9">
      <t>キョタク</t>
    </rPh>
    <rPh sb="9" eb="11">
      <t>カイゴ</t>
    </rPh>
    <phoneticPr fontId="55"/>
  </si>
  <si>
    <t>）</t>
    <phoneticPr fontId="55"/>
  </si>
  <si>
    <t>令和</t>
    <rPh sb="0" eb="2">
      <t>レイワ</t>
    </rPh>
    <phoneticPr fontId="55"/>
  </si>
  <si>
    <t>(</t>
    <phoneticPr fontId="55"/>
  </si>
  <si>
    <t>)</t>
    <phoneticPr fontId="55"/>
  </si>
  <si>
    <t>年</t>
    <rPh sb="0" eb="1">
      <t>ネン</t>
    </rPh>
    <phoneticPr fontId="55"/>
  </si>
  <si>
    <t>月</t>
    <rPh sb="0" eb="1">
      <t>ゲツ</t>
    </rPh>
    <phoneticPr fontId="55"/>
  </si>
  <si>
    <t>事業所名（</t>
    <rPh sb="0" eb="3">
      <t>ジギョウショ</t>
    </rPh>
    <rPh sb="3" eb="4">
      <t>メイ</t>
    </rPh>
    <phoneticPr fontId="55"/>
  </si>
  <si>
    <t>○○サービス</t>
    <phoneticPr fontId="55"/>
  </si>
  <si>
    <t>(1)</t>
    <phoneticPr fontId="55"/>
  </si>
  <si>
    <t>４週</t>
  </si>
  <si>
    <t>(2)</t>
    <phoneticPr fontId="55"/>
  </si>
  <si>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</si>
  <si>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5"/>
  </si>
  <si>
    <t>時間/週</t>
    <rPh sb="0" eb="2">
      <t>ジカン</t>
    </rPh>
    <rPh sb="3" eb="4">
      <t>シュウ</t>
    </rPh>
    <phoneticPr fontId="55"/>
  </si>
  <si>
    <t>時間/月</t>
    <rPh sb="0" eb="2">
      <t>ジカン</t>
    </rPh>
    <rPh sb="3" eb="4">
      <t>ツキ</t>
    </rPh>
    <phoneticPr fontId="55"/>
  </si>
  <si>
    <t>当月の日数</t>
    <rPh sb="0" eb="2">
      <t>トウゲツ</t>
    </rPh>
    <rPh sb="3" eb="5">
      <t>ニッスウ</t>
    </rPh>
    <phoneticPr fontId="55"/>
  </si>
  <si>
    <t>日</t>
    <rPh sb="0" eb="1">
      <t>ニチ</t>
    </rPh>
    <phoneticPr fontId="55"/>
  </si>
  <si>
    <t>(4) 利用者数（通いサービス）　</t>
    <rPh sb="4" eb="7">
      <t>リヨウシャ</t>
    </rPh>
    <rPh sb="7" eb="8">
      <t>スウ</t>
    </rPh>
    <rPh sb="9" eb="10">
      <t>カヨ</t>
    </rPh>
    <phoneticPr fontId="55"/>
  </si>
  <si>
    <t>（前年度の平均値または推定数）</t>
    <rPh sb="1" eb="4">
      <t>ゼンネンド</t>
    </rPh>
    <rPh sb="5" eb="8">
      <t>ヘイキンチ</t>
    </rPh>
    <rPh sb="11" eb="14">
      <t>スイテイスウ</t>
    </rPh>
    <phoneticPr fontId="55"/>
  </si>
  <si>
    <t>人</t>
    <rPh sb="0" eb="1">
      <t>ニン</t>
    </rPh>
    <phoneticPr fontId="55"/>
  </si>
  <si>
    <t>(5) 日中／夜間及び深夜の時間帯の区分</t>
    <rPh sb="4" eb="6">
      <t>ニッチュウ</t>
    </rPh>
    <rPh sb="7" eb="9">
      <t>ヤカン</t>
    </rPh>
    <rPh sb="9" eb="10">
      <t>オヨ</t>
    </rPh>
    <rPh sb="11" eb="13">
      <t>シンヤ</t>
    </rPh>
    <rPh sb="14" eb="17">
      <t>ジカンタイ</t>
    </rPh>
    <rPh sb="18" eb="20">
      <t>クブン</t>
    </rPh>
    <phoneticPr fontId="55"/>
  </si>
  <si>
    <t>利用者の生活時間帯（日中）</t>
    <rPh sb="0" eb="3">
      <t>リヨウシャ</t>
    </rPh>
    <rPh sb="4" eb="6">
      <t>セイカツ</t>
    </rPh>
    <rPh sb="6" eb="9">
      <t>ジカンタイ</t>
    </rPh>
    <rPh sb="10" eb="12">
      <t>ニッチュウ</t>
    </rPh>
    <phoneticPr fontId="55"/>
  </si>
  <si>
    <t>～</t>
    <phoneticPr fontId="55"/>
  </si>
  <si>
    <t>夜間及び深夜の時間帯</t>
    <rPh sb="0" eb="2">
      <t>ヤカン</t>
    </rPh>
    <rPh sb="2" eb="3">
      <t>オヨ</t>
    </rPh>
    <rPh sb="4" eb="6">
      <t>シンヤ</t>
    </rPh>
    <rPh sb="7" eb="10">
      <t>ジカンタイ</t>
    </rPh>
    <phoneticPr fontId="55"/>
  </si>
  <si>
    <t>No</t>
    <phoneticPr fontId="55"/>
  </si>
  <si>
    <t>(6) 
職種</t>
    <phoneticPr fontId="7"/>
  </si>
  <si>
    <t>(7)
勤務
形態</t>
    <phoneticPr fontId="7"/>
  </si>
  <si>
    <t>(8) 資格</t>
    <rPh sb="4" eb="6">
      <t>シカク</t>
    </rPh>
    <phoneticPr fontId="55"/>
  </si>
  <si>
    <t>(9) 氏　名</t>
    <phoneticPr fontId="7"/>
  </si>
  <si>
    <t>日中／夜間及び深夜
の区分</t>
    <rPh sb="0" eb="2">
      <t>ニッチュウ</t>
    </rPh>
    <rPh sb="3" eb="5">
      <t>ヤカン</t>
    </rPh>
    <rPh sb="5" eb="6">
      <t>オヨ</t>
    </rPh>
    <rPh sb="7" eb="9">
      <t>シンヤ</t>
    </rPh>
    <rPh sb="11" eb="13">
      <t>クブン</t>
    </rPh>
    <phoneticPr fontId="55"/>
  </si>
  <si>
    <t>(10)</t>
    <phoneticPr fontId="55"/>
  </si>
  <si>
    <t>（宿直   ･･･</t>
    <rPh sb="1" eb="3">
      <t>シュクチョク</t>
    </rPh>
    <phoneticPr fontId="55"/>
  </si>
  <si>
    <r>
      <t xml:space="preserve">(12)
</t>
    </r>
    <r>
      <rPr>
        <sz val="11"/>
        <rFont val="HGSｺﾞｼｯｸM"/>
        <family val="3"/>
        <charset val="128"/>
      </rPr>
      <t>週平均
勤務時間数</t>
    </r>
    <rPh sb="6" eb="8">
      <t>ヘイキン</t>
    </rPh>
    <rPh sb="9" eb="11">
      <t>キンム</t>
    </rPh>
    <rPh sb="11" eb="13">
      <t>ジカン</t>
    </rPh>
    <rPh sb="13" eb="14">
      <t>スウ</t>
    </rPh>
    <phoneticPr fontId="7"/>
  </si>
  <si>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</si>
  <si>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55"/>
  </si>
  <si>
    <t>2週目</t>
    <rPh sb="1" eb="2">
      <t>シュウ</t>
    </rPh>
    <rPh sb="2" eb="3">
      <t>メ</t>
    </rPh>
    <phoneticPr fontId="55"/>
  </si>
  <si>
    <t>3週目</t>
    <rPh sb="1" eb="2">
      <t>シュウ</t>
    </rPh>
    <rPh sb="2" eb="3">
      <t>メ</t>
    </rPh>
    <phoneticPr fontId="55"/>
  </si>
  <si>
    <t>4週目</t>
    <rPh sb="1" eb="2">
      <t>シュウ</t>
    </rPh>
    <rPh sb="2" eb="3">
      <t>メ</t>
    </rPh>
    <phoneticPr fontId="55"/>
  </si>
  <si>
    <t>5週目</t>
    <rPh sb="1" eb="2">
      <t>シュウ</t>
    </rPh>
    <rPh sb="2" eb="3">
      <t>メ</t>
    </rPh>
    <phoneticPr fontId="55"/>
  </si>
  <si>
    <t>シフト記号</t>
    <rPh sb="3" eb="5">
      <t>キゴウ</t>
    </rPh>
    <phoneticPr fontId="76"/>
  </si>
  <si>
    <t>日中の勤務時間数</t>
    <rPh sb="0" eb="2">
      <t>ニッチュウ</t>
    </rPh>
    <rPh sb="3" eb="5">
      <t>キンム</t>
    </rPh>
    <rPh sb="5" eb="8">
      <t>ジカンスウ</t>
    </rPh>
    <phoneticPr fontId="55"/>
  </si>
  <si>
    <t>夜間・深夜の勤務時間数</t>
    <rPh sb="0" eb="2">
      <t>ヤカン</t>
    </rPh>
    <rPh sb="3" eb="5">
      <t>シンヤ</t>
    </rPh>
    <rPh sb="6" eb="8">
      <t>キンム</t>
    </rPh>
    <rPh sb="8" eb="11">
      <t>ジカンスウ</t>
    </rPh>
    <phoneticPr fontId="76"/>
  </si>
  <si>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5"/>
  </si>
  <si>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5"/>
  </si>
  <si>
    <t>(15) 日ごとの通いサービスの実利用者数</t>
    <rPh sb="5" eb="6">
      <t>ヒ</t>
    </rPh>
    <rPh sb="9" eb="10">
      <t>カヨ</t>
    </rPh>
    <rPh sb="16" eb="17">
      <t>ジツ</t>
    </rPh>
    <rPh sb="17" eb="20">
      <t>リヨウシャ</t>
    </rPh>
    <rPh sb="20" eb="21">
      <t>スウ</t>
    </rPh>
    <phoneticPr fontId="55"/>
  </si>
  <si>
    <t>(16) 日ごとの宿泊サービスの実利用者数</t>
    <rPh sb="5" eb="6">
      <t>ヒ</t>
    </rPh>
    <rPh sb="9" eb="11">
      <t>シュクハク</t>
    </rPh>
    <rPh sb="16" eb="17">
      <t>ジツ</t>
    </rPh>
    <rPh sb="17" eb="20">
      <t>リヨウシャ</t>
    </rPh>
    <rPh sb="20" eb="21">
      <t>スウ</t>
    </rPh>
    <phoneticPr fontId="55"/>
  </si>
  <si>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</si>
  <si>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5"/>
  </si>
  <si>
    <t>≪要 提出≫</t>
    <rPh sb="1" eb="2">
      <t>ヨウ</t>
    </rPh>
    <rPh sb="3" eb="5">
      <t>テイシュツ</t>
    </rPh>
    <phoneticPr fontId="55"/>
  </si>
  <si>
    <t>■シフト記号表（勤務時間帯）</t>
    <rPh sb="4" eb="6">
      <t>キゴウ</t>
    </rPh>
    <rPh sb="6" eb="7">
      <t>ヒョウ</t>
    </rPh>
    <rPh sb="8" eb="10">
      <t>キンム</t>
    </rPh>
    <rPh sb="10" eb="13">
      <t>ジカンタイ</t>
    </rPh>
    <phoneticPr fontId="55"/>
  </si>
  <si>
    <t>※24時間表記</t>
    <rPh sb="3" eb="5">
      <t>ジカン</t>
    </rPh>
    <rPh sb="5" eb="7">
      <t>ヒョウキ</t>
    </rPh>
    <phoneticPr fontId="5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</si>
  <si>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5"/>
  </si>
  <si>
    <t>勤務時間</t>
    <rPh sb="0" eb="2">
      <t>キンム</t>
    </rPh>
    <rPh sb="2" eb="4">
      <t>ジカン</t>
    </rPh>
    <phoneticPr fontId="55"/>
  </si>
  <si>
    <t>日中の時間帯</t>
    <rPh sb="0" eb="2">
      <t>ニッチュウ</t>
    </rPh>
    <rPh sb="3" eb="6">
      <t>ジカンタイ</t>
    </rPh>
    <phoneticPr fontId="55"/>
  </si>
  <si>
    <t>日中の勤務時間</t>
    <rPh sb="0" eb="2">
      <t>ニッチュウ</t>
    </rPh>
    <rPh sb="3" eb="5">
      <t>キンム</t>
    </rPh>
    <rPh sb="5" eb="7">
      <t>ジカン</t>
    </rPh>
    <phoneticPr fontId="55"/>
  </si>
  <si>
    <t>夜間及び深夜</t>
    <rPh sb="0" eb="2">
      <t>ヤカン</t>
    </rPh>
    <rPh sb="2" eb="3">
      <t>オヨ</t>
    </rPh>
    <rPh sb="4" eb="6">
      <t>シンヤ</t>
    </rPh>
    <phoneticPr fontId="55"/>
  </si>
  <si>
    <t>自由記載欄</t>
    <rPh sb="0" eb="2">
      <t>ジユウ</t>
    </rPh>
    <rPh sb="2" eb="4">
      <t>キサイ</t>
    </rPh>
    <rPh sb="4" eb="5">
      <t>ラン</t>
    </rPh>
    <phoneticPr fontId="55"/>
  </si>
  <si>
    <t>記号</t>
    <rPh sb="0" eb="2">
      <t>キゴウ</t>
    </rPh>
    <phoneticPr fontId="55"/>
  </si>
  <si>
    <t>始業時刻</t>
    <rPh sb="0" eb="2">
      <t>シギョウ</t>
    </rPh>
    <rPh sb="2" eb="4">
      <t>ジコク</t>
    </rPh>
    <phoneticPr fontId="55"/>
  </si>
  <si>
    <t>終業時刻</t>
    <rPh sb="0" eb="2">
      <t>シュウギョウ</t>
    </rPh>
    <rPh sb="2" eb="4">
      <t>ジコク</t>
    </rPh>
    <phoneticPr fontId="55"/>
  </si>
  <si>
    <t>うち、休憩時間</t>
    <rPh sb="3" eb="5">
      <t>キュウケイ</t>
    </rPh>
    <rPh sb="5" eb="7">
      <t>ジカン</t>
    </rPh>
    <phoneticPr fontId="55"/>
  </si>
  <si>
    <t>開始時刻</t>
    <rPh sb="0" eb="2">
      <t>カイシ</t>
    </rPh>
    <rPh sb="2" eb="4">
      <t>ジコク</t>
    </rPh>
    <phoneticPr fontId="55"/>
  </si>
  <si>
    <t>終了時刻</t>
    <rPh sb="0" eb="2">
      <t>シュウリョウ</t>
    </rPh>
    <rPh sb="2" eb="4">
      <t>ジコク</t>
    </rPh>
    <phoneticPr fontId="55"/>
  </si>
  <si>
    <t>の勤務時間</t>
    <rPh sb="1" eb="3">
      <t>キンム</t>
    </rPh>
    <rPh sb="3" eb="5">
      <t>ジカン</t>
    </rPh>
    <phoneticPr fontId="55"/>
  </si>
  <si>
    <t>a</t>
    <phoneticPr fontId="55"/>
  </si>
  <si>
    <t>：</t>
    <phoneticPr fontId="55"/>
  </si>
  <si>
    <t>（</t>
    <phoneticPr fontId="55"/>
  </si>
  <si>
    <t>b</t>
    <phoneticPr fontId="55"/>
  </si>
  <si>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</si>
  <si>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</si>
  <si>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</si>
  <si>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</si>
  <si>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</si>
  <si>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</si>
  <si>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</si>
  <si>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</si>
  <si>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</si>
  <si>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</si>
  <si>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</si>
  <si>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</si>
  <si>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</si>
  <si>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</si>
  <si>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</si>
  <si>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</si>
  <si>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t>
    <phoneticPr fontId="55"/>
  </si>
  <si>
    <t>s</t>
    <phoneticPr fontId="55"/>
  </si>
  <si>
    <t>t</t>
    <phoneticPr fontId="55"/>
  </si>
  <si>
    <t>u</t>
    <phoneticPr fontId="55"/>
  </si>
  <si>
    <t>v</t>
    <phoneticPr fontId="55"/>
  </si>
  <si>
    <t>w</t>
    <phoneticPr fontId="55"/>
  </si>
  <si>
    <t>x</t>
    <phoneticPr fontId="55"/>
  </si>
  <si>
    <t>y</t>
    <phoneticPr fontId="55"/>
  </si>
  <si>
    <t>z</t>
    <phoneticPr fontId="55"/>
  </si>
  <si>
    <t>aa</t>
    <phoneticPr fontId="55"/>
  </si>
  <si>
    <t>ab</t>
    <phoneticPr fontId="55"/>
  </si>
  <si>
    <t>ac</t>
    <phoneticPr fontId="55"/>
  </si>
  <si>
    <t>ad</t>
    <phoneticPr fontId="55"/>
  </si>
  <si>
    <t>ae</t>
    <phoneticPr fontId="55"/>
  </si>
  <si>
    <t>af</t>
    <phoneticPr fontId="55"/>
  </si>
  <si>
    <t>ag</t>
    <phoneticPr fontId="55"/>
  </si>
  <si>
    <t>-</t>
  </si>
  <si>
    <t>1日に2回勤務する場合</t>
    <rPh sb="1" eb="2">
      <t>ニチ</t>
    </rPh>
    <rPh sb="4" eb="5">
      <t>カイ</t>
    </rPh>
    <rPh sb="5" eb="7">
      <t>キンム</t>
    </rPh>
    <rPh sb="9" eb="11">
      <t>バアイ</t>
    </rPh>
    <phoneticPr fontId="55"/>
  </si>
  <si>
    <t>ah</t>
    <phoneticPr fontId="55"/>
  </si>
  <si>
    <t>1日に2回勤務する場合</t>
    <phoneticPr fontId="55"/>
  </si>
  <si>
    <t>ai</t>
    <phoneticPr fontId="55"/>
  </si>
  <si>
    <t>・職種ごとの勤務時間を「○：○○～○：○○」と表記することが困難な場合は、No18～33を活用し、勤務時間数のみを入力してください。</t>
    <rPh sb="45" eb="47">
      <t>カツヨウ</t>
    </rPh>
    <phoneticPr fontId="5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</si>
  <si>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5"/>
  </si>
  <si>
    <t>・シフト記号が足りない場合は、適宜、行を追加してください。</t>
    <rPh sb="4" eb="6">
      <t>キゴウ</t>
    </rPh>
    <rPh sb="7" eb="8">
      <t>タ</t>
    </rPh>
    <rPh sb="11" eb="13">
      <t>バアイ</t>
    </rPh>
    <rPh sb="15" eb="17">
      <t>テキギ</t>
    </rPh>
    <rPh sb="18" eb="19">
      <t>ギョウ</t>
    </rPh>
    <rPh sb="20" eb="22">
      <t>ツイカ</t>
    </rPh>
    <phoneticPr fontId="5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</si>
  <si>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5"/>
  </si>
  <si>
    <t>≪提出不要≫</t>
    <rPh sb="1" eb="3">
      <t>テイシュツ</t>
    </rPh>
    <rPh sb="3" eb="5">
      <t>フヨウ</t>
    </rPh>
    <phoneticPr fontId="55"/>
  </si>
  <si>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7"/>
  </si>
  <si>
    <t>・・・直接入力する必要がある箇所です。</t>
    <rPh sb="3" eb="5">
      <t>チョクセツ</t>
    </rPh>
    <rPh sb="5" eb="7">
      <t>ニュウリョク</t>
    </rPh>
    <rPh sb="9" eb="11">
      <t>ヒツヨウ</t>
    </rPh>
    <rPh sb="14" eb="16">
      <t>カショ</t>
    </rPh>
    <phoneticPr fontId="55"/>
  </si>
  <si>
    <t>下記の記入方法に従って、入力してください。</t>
    <phoneticPr fontId="55"/>
  </si>
  <si>
    <t>・・・プルダウンから選択して入力する必要がある箇所です。</t>
    <rPh sb="10" eb="12">
      <t>センタク</t>
    </rPh>
    <rPh sb="14" eb="16">
      <t>ニュウリョク</t>
    </rPh>
    <rPh sb="18" eb="20">
      <t>ヒツヨウ</t>
    </rPh>
    <rPh sb="23" eb="25">
      <t>カショ</t>
    </rPh>
    <phoneticPr fontId="5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</si>
  <si>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</si>
  <si>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5"/>
  </si>
  <si>
    <t>　(1) 「４週」・「暦月」のいずれかを選択してください。</t>
    <rPh sb="7" eb="8">
      <t>シュウ</t>
    </rPh>
    <rPh sb="11" eb="12">
      <t>レキ</t>
    </rPh>
    <rPh sb="12" eb="13">
      <t>ツキ</t>
    </rPh>
    <rPh sb="20" eb="22">
      <t>センタク</t>
    </rPh>
    <phoneticPr fontId="5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</si>
  <si>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</si>
  <si>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5"/>
  </si>
  <si>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5"/>
  </si>
  <si>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5"/>
  </si>
  <si>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5"/>
  </si>
  <si>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5"/>
  </si>
  <si>
    <t xml:space="preserve"> 　　 記入の順序は、職種ごとにまとめてください。</t>
    <rPh sb="4" eb="6">
      <t>キニュウ</t>
    </rPh>
    <rPh sb="7" eb="9">
      <t>ジュンジョ</t>
    </rPh>
    <rPh sb="11" eb="13">
      <t>ショクシュ</t>
    </rPh>
    <phoneticPr fontId="55"/>
  </si>
  <si>
    <t>職種名</t>
    <rPh sb="0" eb="2">
      <t>ショクシュ</t>
    </rPh>
    <rPh sb="2" eb="3">
      <t>メイ</t>
    </rPh>
    <phoneticPr fontId="55"/>
  </si>
  <si>
    <t>管理者</t>
    <rPh sb="0" eb="3">
      <t>カンリシャ</t>
    </rPh>
    <phoneticPr fontId="55"/>
  </si>
  <si>
    <t>介護従業者</t>
    <rPh sb="0" eb="2">
      <t>カイゴ</t>
    </rPh>
    <rPh sb="2" eb="5">
      <t>ジュウギョウシャ</t>
    </rPh>
    <phoneticPr fontId="55"/>
  </si>
  <si>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55"/>
  </si>
  <si>
    <t>介護支援専門員</t>
    <rPh sb="0" eb="2">
      <t>カイゴ</t>
    </rPh>
    <rPh sb="2" eb="4">
      <t>シエン</t>
    </rPh>
    <rPh sb="4" eb="7">
      <t>センモンイン</t>
    </rPh>
    <phoneticPr fontId="55"/>
  </si>
  <si>
    <t>計画作成担当者</t>
    <rPh sb="0" eb="2">
      <t>ケイカク</t>
    </rPh>
    <rPh sb="2" eb="4">
      <t>サクセイ</t>
    </rPh>
    <rPh sb="4" eb="7">
      <t>タントウシャ</t>
    </rPh>
    <phoneticPr fontId="55"/>
  </si>
  <si>
    <t>（サテライトの場合に選択）</t>
    <rPh sb="7" eb="9">
      <t>バアイ</t>
    </rPh>
    <rPh sb="10" eb="12">
      <t>センタク</t>
    </rPh>
    <phoneticPr fontId="5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</si>
  <si>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</si>
  <si>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5"/>
  </si>
  <si>
    <t>区分</t>
    <rPh sb="0" eb="2">
      <t>クブン</t>
    </rPh>
    <phoneticPr fontId="55"/>
  </si>
  <si>
    <t>A</t>
    <phoneticPr fontId="55"/>
  </si>
  <si>
    <t>常勤で専従</t>
    <rPh sb="0" eb="2">
      <t>ジョウキン</t>
    </rPh>
    <rPh sb="3" eb="5">
      <t>センジュウ</t>
    </rPh>
    <phoneticPr fontId="55"/>
  </si>
  <si>
    <t>B</t>
    <phoneticPr fontId="55"/>
  </si>
  <si>
    <t>常勤で兼務</t>
    <rPh sb="0" eb="2">
      <t>ジョウキン</t>
    </rPh>
    <rPh sb="3" eb="5">
      <t>ケンム</t>
    </rPh>
    <phoneticPr fontId="55"/>
  </si>
  <si>
    <t>C</t>
    <phoneticPr fontId="55"/>
  </si>
  <si>
    <t>非常勤で専従</t>
    <rPh sb="0" eb="3">
      <t>ヒジョウキン</t>
    </rPh>
    <rPh sb="4" eb="6">
      <t>センジュウ</t>
    </rPh>
    <phoneticPr fontId="55"/>
  </si>
  <si>
    <t>D</t>
    <phoneticPr fontId="55"/>
  </si>
  <si>
    <t>非常勤で兼務</t>
    <rPh sb="0" eb="1">
      <t>ヒ</t>
    </rPh>
    <rPh sb="1" eb="3">
      <t>ジョウキン</t>
    </rPh>
    <rPh sb="4" eb="6">
      <t>ケンム</t>
    </rPh>
    <phoneticPr fontId="55"/>
  </si>
  <si>
    <t>（注）常勤・非常勤の区分について</t>
    <rPh sb="1" eb="2">
      <t>チュウ</t>
    </rPh>
    <rPh sb="3" eb="5">
      <t>ジョウキン</t>
    </rPh>
    <rPh sb="6" eb="9">
      <t>ヒジョウキン</t>
    </rPh>
    <rPh sb="10" eb="12">
      <t>クブン</t>
    </rPh>
    <phoneticPr fontId="5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</si>
  <si>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</si>
  <si>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5"/>
  </si>
  <si>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</si>
  <si>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</si>
  <si>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5"/>
  </si>
  <si>
    <t>　(9) 従業者の氏名を記入してください。</t>
    <rPh sb="5" eb="8">
      <t>ジュウギョウシャ</t>
    </rPh>
    <rPh sb="9" eb="11">
      <t>シメイ</t>
    </rPh>
    <rPh sb="12" eb="14">
      <t>キニュウ</t>
    </rPh>
    <phoneticPr fontId="55"/>
  </si>
  <si>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</si>
  <si>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</si>
  <si>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</si>
  <si>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</si>
  <si>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</si>
  <si>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</si>
  <si>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5"/>
  </si>
  <si>
    <t>　　　 その他、特記事項欄としてもご活用ください。</t>
    <rPh sb="6" eb="7">
      <t>タ</t>
    </rPh>
    <rPh sb="8" eb="10">
      <t>トッキ</t>
    </rPh>
    <rPh sb="10" eb="12">
      <t>ジコウ</t>
    </rPh>
    <rPh sb="12" eb="13">
      <t>ラン</t>
    </rPh>
    <rPh sb="18" eb="20">
      <t>カツヨウ</t>
    </rPh>
    <phoneticPr fontId="55"/>
  </si>
  <si>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5"/>
  </si>
  <si>
    <t>に色づけされます。</t>
    <rPh sb="1" eb="2">
      <t>イロ</t>
    </rPh>
    <phoneticPr fontId="55"/>
  </si>
  <si>
    <t>　(15) 通いサービスの利用者数を入力してください。</t>
    <rPh sb="6" eb="7">
      <t>カヨ</t>
    </rPh>
    <rPh sb="13" eb="16">
      <t>リヨウシャ</t>
    </rPh>
    <rPh sb="16" eb="17">
      <t>スウ</t>
    </rPh>
    <rPh sb="18" eb="20">
      <t>ニュウリョク</t>
    </rPh>
    <phoneticPr fontId="55"/>
  </si>
  <si>
    <t>　(16) 宿泊サービスの利用者数を入力してください。</t>
    <rPh sb="6" eb="8">
      <t>シュクハク</t>
    </rPh>
    <rPh sb="13" eb="16">
      <t>リヨウシャ</t>
    </rPh>
    <rPh sb="16" eb="17">
      <t>スウ</t>
    </rPh>
    <rPh sb="18" eb="20">
      <t>ニュウリョク</t>
    </rPh>
    <phoneticPr fontId="55"/>
  </si>
  <si>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5"/>
  </si>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</sst>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
    <numFmt numFmtId="178" formatCode="#,##0.0#"/>
    <numFmt numFmtId="179" formatCode="h:mm;@"/>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rgb="FF000000"/>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9" fillId="0" borderId="0"/>
    <xf numFmtId="0" fontId="29" fillId="0" borderId="0"/>
    <xf numFmtId="0" fontId="36" fillId="0" borderId="0"/>
    <xf numFmtId="0" fontId="2" fillId="0" borderId="0">
      <alignment vertical="center"/>
    </xf>
    <xf numFmtId="0" fontId="56" fillId="0" borderId="0" applyNumberFormat="0" applyFill="0" applyBorder="0" applyAlignment="0" applyProtection="0"/>
    <xf numFmtId="0" fontId="4" fillId="0" borderId="0"/>
    <xf numFmtId="0" fontId="66"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226">
    <xf numFmtId="0" fontId="0" fillId="0" borderId="0" xfId="0"/>
    <xf numFmtId="0" fontId="5" fillId="24" borderId="0" xfId="46" applyFont="1" applyFill="1" applyAlignment="1">
      <alignment horizontal="center" vertical="center" wrapText="1"/>
    </xf>
    <xf numFmtId="0" fontId="30" fillId="24" borderId="0" xfId="53" applyFont="1" applyFill="1" applyAlignment="1">
      <alignment horizontal="left"/>
    </xf>
    <xf numFmtId="0" fontId="33" fillId="24" borderId="0" xfId="53" applyFont="1" applyFill="1" applyAlignment="1">
      <alignment horizontal="left" vertical="center"/>
    </xf>
    <xf numFmtId="0" fontId="34" fillId="24" borderId="0" xfId="53" applyFont="1" applyFill="1" applyAlignment="1">
      <alignment vertical="center" wrapText="1"/>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49" fontId="39" fillId="0" borderId="0" xfId="43" applyNumberFormat="1" applyFont="1" applyAlignment="1">
      <alignment vertical="center"/>
    </xf>
    <xf numFmtId="49" fontId="44"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56" xfId="46" applyNumberFormat="1" applyFont="1" applyBorder="1" applyAlignment="1">
      <alignment horizontal="center" vertical="center"/>
    </xf>
    <xf numFmtId="49" fontId="39" fillId="0" borderId="57" xfId="46" applyNumberFormat="1" applyFont="1" applyBorder="1" applyAlignment="1">
      <alignment horizontal="center" vertical="center"/>
    </xf>
    <xf numFmtId="49" fontId="39" fillId="0" borderId="58"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0" borderId="19" xfId="46" applyNumberFormat="1" applyFont="1" applyBorder="1" applyAlignment="1">
      <alignment horizontal="center" vertical="center"/>
    </xf>
    <xf numFmtId="49" fontId="39" fillId="0" borderId="59"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9" fillId="0" borderId="0" xfId="43" applyNumberFormat="1" applyFont="1" applyBorder="1" applyAlignment="1">
      <alignment vertical="center" wrapText="1"/>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0" fontId="37" fillId="24" borderId="0" xfId="46" applyFont="1" applyFill="1" applyAlignment="1">
      <alignment vertical="center" wrapText="1"/>
    </xf>
    <xf numFmtId="49" fontId="37"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35" fillId="24" borderId="0" xfId="53" applyFont="1" applyFill="1" applyAlignment="1">
      <alignment horizontal="left" vertical="top" indent="5"/>
    </xf>
    <xf numFmtId="0" fontId="46" fillId="24" borderId="0" xfId="53" applyFont="1" applyFill="1" applyAlignment="1">
      <alignment vertical="center" wrapText="1"/>
    </xf>
    <xf numFmtId="49" fontId="46" fillId="24" borderId="10" xfId="53" applyNumberFormat="1" applyFont="1" applyFill="1" applyBorder="1" applyAlignment="1">
      <alignment vertical="center" wrapText="1"/>
    </xf>
    <xf numFmtId="0" fontId="46" fillId="24" borderId="44" xfId="53" applyFont="1" applyFill="1" applyBorder="1" applyAlignment="1">
      <alignment vertical="center" wrapText="1"/>
    </xf>
    <xf numFmtId="0" fontId="37" fillId="24" borderId="0" xfId="46" applyFont="1" applyFill="1" applyAlignment="1">
      <alignment horizontal="left" vertical="center" wrapText="1"/>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35" fillId="24" borderId="84" xfId="53" applyFont="1" applyFill="1" applyBorder="1" applyAlignment="1">
      <alignment horizontal="center" vertical="center" wrapText="1"/>
    </xf>
    <xf numFmtId="0" fontId="35" fillId="24" borderId="0" xfId="53" applyFont="1" applyFill="1" applyAlignment="1">
      <alignment horizontal="left" vertical="center"/>
    </xf>
    <xf numFmtId="0" fontId="5" fillId="24" borderId="0" xfId="46" applyFont="1" applyFill="1" applyAlignment="1">
      <alignment horizontal="left" vertical="center" wrapText="1"/>
    </xf>
    <xf numFmtId="0" fontId="35" fillId="24" borderId="0" xfId="53" applyFont="1" applyFill="1" applyAlignment="1">
      <alignment horizontal="left" vertical="top"/>
    </xf>
    <xf numFmtId="0" fontId="33" fillId="24" borderId="0" xfId="53" applyFont="1" applyFill="1" applyAlignment="1">
      <alignment horizontal="left" vertical="top"/>
    </xf>
    <xf numFmtId="0" fontId="37" fillId="24" borderId="0" xfId="46" applyFont="1" applyFill="1" applyAlignment="1">
      <alignment horizontal="center" vertical="center" wrapText="1"/>
    </xf>
    <xf numFmtId="0" fontId="32" fillId="24" borderId="0" xfId="53" applyFont="1" applyFill="1" applyAlignment="1">
      <alignment horizontal="left" wrapText="1"/>
    </xf>
    <xf numFmtId="0" fontId="35" fillId="24" borderId="0" xfId="53" applyFont="1" applyFill="1" applyAlignment="1">
      <alignment horizontal="left" vertical="top" wrapText="1"/>
    </xf>
    <xf numFmtId="0" fontId="46" fillId="24" borderId="10" xfId="53" applyFont="1" applyFill="1" applyBorder="1" applyAlignment="1">
      <alignment vertical="center" wrapText="1"/>
    </xf>
    <xf numFmtId="0" fontId="30" fillId="24" borderId="0" xfId="53" applyFont="1" applyFill="1" applyAlignment="1">
      <alignment horizontal="left" vertical="top" wrapText="1"/>
    </xf>
    <xf numFmtId="49" fontId="37" fillId="0" borderId="13" xfId="43" applyNumberFormat="1" applyFont="1" applyBorder="1" applyAlignment="1">
      <alignment vertical="top"/>
    </xf>
    <xf numFmtId="49" fontId="37" fillId="0" borderId="14" xfId="43" applyNumberFormat="1" applyFont="1" applyBorder="1" applyAlignment="1">
      <alignment vertical="top"/>
    </xf>
    <xf numFmtId="49" fontId="37" fillId="0" borderId="15" xfId="43" applyNumberFormat="1" applyFont="1" applyBorder="1" applyAlignment="1">
      <alignment vertical="top"/>
    </xf>
    <xf numFmtId="49" fontId="37" fillId="0" borderId="14" xfId="43" applyNumberFormat="1" applyFont="1" applyBorder="1" applyAlignment="1">
      <alignment vertical="top" wrapText="1"/>
    </xf>
    <xf numFmtId="49" fontId="37" fillId="0" borderId="15" xfId="43" applyNumberFormat="1" applyFont="1" applyBorder="1" applyAlignment="1">
      <alignment vertical="top" wrapText="1"/>
    </xf>
    <xf numFmtId="49" fontId="39" fillId="0" borderId="0" xfId="43" applyNumberFormat="1" applyFont="1" applyAlignment="1">
      <alignment horizontal="right" vertical="center"/>
    </xf>
    <xf numFmtId="0" fontId="35" fillId="24" borderId="84" xfId="53" applyFont="1" applyFill="1" applyBorder="1" applyAlignment="1">
      <alignment vertical="center" wrapText="1"/>
    </xf>
    <xf numFmtId="0" fontId="35" fillId="24" borderId="91" xfId="53" applyFont="1" applyFill="1" applyBorder="1" applyAlignment="1">
      <alignment horizontal="left" vertical="top"/>
    </xf>
    <xf numFmtId="0" fontId="35" fillId="24" borderId="19" xfId="53" applyFont="1" applyFill="1" applyBorder="1" applyAlignment="1">
      <alignment horizontal="left" vertical="top"/>
    </xf>
    <xf numFmtId="0" fontId="35" fillId="24" borderId="10" xfId="53" applyFont="1" applyFill="1" applyBorder="1" applyAlignment="1">
      <alignment horizontal="left" vertical="top"/>
    </xf>
    <xf numFmtId="49" fontId="46" fillId="24" borderId="44" xfId="53" applyNumberFormat="1" applyFont="1" applyFill="1" applyBorder="1" applyAlignment="1">
      <alignment vertical="center" wrapText="1"/>
    </xf>
    <xf numFmtId="0" fontId="35" fillId="24" borderId="0" xfId="53" applyFont="1" applyFill="1" applyAlignment="1">
      <alignment horizontal="left" vertical="top" wrapText="1" indent="4"/>
    </xf>
    <xf numFmtId="0" fontId="35" fillId="24" borderId="0" xfId="53" applyFont="1" applyFill="1" applyAlignment="1">
      <alignment horizontal="left" vertical="top" indent="8"/>
    </xf>
    <xf numFmtId="0" fontId="30" fillId="24" borderId="0" xfId="53" applyFont="1" applyFill="1" applyAlignment="1">
      <alignment horizontal="left" vertical="top" wrapText="1" indent="4"/>
    </xf>
    <xf numFmtId="0" fontId="30" fillId="24" borderId="0" xfId="53" applyFont="1" applyFill="1" applyAlignment="1">
      <alignment horizontal="left" vertical="top" indent="8"/>
    </xf>
    <xf numFmtId="49" fontId="39" fillId="0" borderId="0" xfId="43" applyNumberFormat="1" applyFont="1" applyAlignment="1">
      <alignment horizontal="lef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57" xfId="43" applyFont="1" applyFill="1" applyBorder="1" applyAlignment="1">
      <alignment vertical="center"/>
    </xf>
    <xf numFmtId="0" fontId="39" fillId="24" borderId="58" xfId="43" applyFont="1" applyFill="1" applyBorder="1" applyAlignment="1">
      <alignment vertical="center"/>
    </xf>
    <xf numFmtId="0" fontId="46" fillId="24" borderId="10" xfId="53" applyFont="1" applyFill="1" applyBorder="1" applyAlignment="1">
      <alignment vertical="center" wrapText="1"/>
    </xf>
    <xf numFmtId="0" fontId="46" fillId="24" borderId="44" xfId="53" applyFont="1" applyFill="1" applyBorder="1" applyAlignment="1">
      <alignment horizontal="center" vertical="center" wrapText="1"/>
    </xf>
    <xf numFmtId="0" fontId="35" fillId="0" borderId="10" xfId="53" applyFont="1" applyBorder="1" applyAlignment="1">
      <alignment vertical="center" wrapText="1"/>
    </xf>
    <xf numFmtId="0" fontId="49" fillId="0" borderId="21" xfId="53" applyFont="1" applyFill="1" applyBorder="1" applyAlignment="1">
      <alignment vertical="center" wrapText="1"/>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0" fontId="37" fillId="24" borderId="0" xfId="43" applyFont="1" applyFill="1" applyAlignment="1">
      <alignment horizontal="center" vertical="center"/>
    </xf>
    <xf numFmtId="0" fontId="37" fillId="24" borderId="0" xfId="46" applyFont="1" applyFill="1" applyAlignment="1">
      <alignment horizontal="center" vertical="center" wrapText="1"/>
    </xf>
    <xf numFmtId="0" fontId="37" fillId="24" borderId="10" xfId="43" applyFont="1" applyFill="1" applyBorder="1" applyAlignment="1">
      <alignment horizontal="center" vertical="center"/>
    </xf>
    <xf numFmtId="0" fontId="37" fillId="24" borderId="14" xfId="46" applyFont="1" applyFill="1" applyBorder="1" applyAlignment="1">
      <alignment horizontal="center" vertical="center" wrapText="1"/>
    </xf>
    <xf numFmtId="49" fontId="39" fillId="0" borderId="0" xfId="43" applyNumberFormat="1" applyFont="1" applyBorder="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9" fillId="24" borderId="0" xfId="43" applyFont="1" applyFill="1" applyBorder="1" applyAlignment="1">
      <alignment horizontal="center" vertical="center"/>
    </xf>
    <xf numFmtId="0" fontId="37" fillId="24" borderId="16" xfId="43" applyFont="1" applyFill="1" applyBorder="1" applyAlignment="1">
      <alignment horizontal="left" vertical="center"/>
    </xf>
    <xf numFmtId="0" fontId="39" fillId="24" borderId="0" xfId="42" applyFont="1" applyFill="1" applyBorder="1" applyAlignment="1">
      <alignment horizontal="center" vertical="center" textRotation="255"/>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9" xfId="43" applyFont="1" applyFill="1" applyBorder="1" applyAlignment="1">
      <alignment horizontal="left" vertical="center"/>
    </xf>
    <xf numFmtId="176" fontId="37" fillId="24" borderId="10" xfId="43" applyNumberFormat="1" applyFont="1" applyFill="1" applyBorder="1" applyAlignment="1">
      <alignment horizontal="center" vertical="center"/>
    </xf>
    <xf numFmtId="0" fontId="37" fillId="24" borderId="0" xfId="43" applyFont="1" applyFill="1" applyBorder="1" applyAlignment="1">
      <alignment horizontal="center"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1" fillId="24" borderId="10" xfId="43" applyFont="1" applyFill="1" applyBorder="1" applyAlignment="1">
      <alignment vertical="center"/>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39" fillId="0" borderId="107" xfId="46" applyNumberFormat="1" applyFont="1" applyBorder="1" applyAlignment="1">
      <alignment horizontal="center" vertical="center"/>
    </xf>
    <xf numFmtId="49" fontId="39" fillId="0" borderId="108" xfId="46" applyNumberFormat="1" applyFont="1" applyBorder="1" applyAlignment="1">
      <alignment horizontal="center" vertical="center"/>
    </xf>
    <xf numFmtId="0" fontId="39" fillId="24" borderId="108" xfId="43" applyFont="1" applyFill="1" applyBorder="1" applyAlignment="1">
      <alignment vertical="center"/>
    </xf>
    <xf numFmtId="0" fontId="39" fillId="24" borderId="109" xfId="43" applyFont="1" applyFill="1" applyBorder="1" applyAlignment="1">
      <alignment vertical="center"/>
    </xf>
    <xf numFmtId="0" fontId="37" fillId="24" borderId="113" xfId="43" applyFont="1" applyFill="1" applyBorder="1" applyAlignment="1">
      <alignment horizontal="center" vertical="center"/>
    </xf>
    <xf numFmtId="0" fontId="37" fillId="24" borderId="50" xfId="43" applyFont="1" applyFill="1" applyBorder="1" applyAlignment="1">
      <alignment horizontal="center"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5" fillId="24" borderId="0" xfId="42" applyFont="1" applyFill="1" applyAlignment="1">
      <alignment wrapText="1"/>
    </xf>
    <xf numFmtId="0" fontId="5" fillId="24" borderId="0" xfId="43" applyFont="1" applyFill="1" applyBorder="1" applyAlignment="1">
      <alignment vertical="top" wrapText="1"/>
    </xf>
    <xf numFmtId="0" fontId="37" fillId="24" borderId="0" xfId="43" applyFont="1" applyFill="1" applyAlignment="1">
      <alignment horizontal="right" vertical="center"/>
    </xf>
    <xf numFmtId="0" fontId="37" fillId="24" borderId="114" xfId="46" applyFont="1" applyFill="1" applyBorder="1" applyAlignment="1">
      <alignment horizontal="center" vertical="top" wrapText="1"/>
    </xf>
    <xf numFmtId="0" fontId="37" fillId="24" borderId="115" xfId="46" applyFont="1" applyFill="1" applyBorder="1" applyAlignment="1">
      <alignment horizontal="center" vertical="top" wrapText="1"/>
    </xf>
    <xf numFmtId="0" fontId="37" fillId="24" borderId="52" xfId="46" applyFont="1" applyFill="1" applyBorder="1" applyAlignment="1">
      <alignment horizontal="center" vertical="top" wrapText="1"/>
    </xf>
    <xf numFmtId="49" fontId="39" fillId="0" borderId="14" xfId="43" applyNumberFormat="1" applyFont="1" applyBorder="1" applyAlignment="1">
      <alignment horizontal="center" vertical="center"/>
    </xf>
    <xf numFmtId="0" fontId="30" fillId="24" borderId="0" xfId="53" applyFont="1" applyFill="1" applyAlignment="1">
      <alignment horizontal="left" vertical="center"/>
    </xf>
    <xf numFmtId="0" fontId="51" fillId="24" borderId="0" xfId="53" applyFont="1" applyFill="1" applyAlignment="1">
      <alignment horizontal="left" vertical="center"/>
    </xf>
    <xf numFmtId="0" fontId="52" fillId="24" borderId="0" xfId="53" applyFont="1" applyFill="1" applyAlignment="1">
      <alignment horizontal="left" vertical="center"/>
    </xf>
    <xf numFmtId="0" fontId="53" fillId="24" borderId="0" xfId="53" applyFont="1" applyFill="1" applyAlignment="1">
      <alignment horizontal="left" vertical="center"/>
    </xf>
    <xf numFmtId="0" fontId="54" fillId="24" borderId="21" xfId="53" applyFont="1" applyFill="1" applyBorder="1" applyAlignment="1">
      <alignment horizontal="left" vertical="center"/>
    </xf>
    <xf numFmtId="0" fontId="54" fillId="24" borderId="21" xfId="53" applyFont="1" applyFill="1" applyBorder="1" applyAlignment="1">
      <alignment horizontal="center" vertical="center"/>
    </xf>
    <xf numFmtId="0" fontId="54" fillId="24" borderId="13" xfId="53" applyFont="1" applyFill="1" applyBorder="1" applyAlignment="1">
      <alignment horizontal="center" vertical="center"/>
    </xf>
    <xf numFmtId="0" fontId="54" fillId="24" borderId="15" xfId="53" applyFont="1" applyFill="1" applyBorder="1" applyAlignment="1">
      <alignment vertical="center"/>
    </xf>
    <xf numFmtId="0" fontId="54" fillId="24" borderId="20" xfId="53" applyFont="1" applyFill="1" applyBorder="1" applyAlignment="1">
      <alignment horizontal="center" vertical="center"/>
    </xf>
    <xf numFmtId="0" fontId="54" fillId="24" borderId="18" xfId="53" applyFont="1" applyFill="1" applyBorder="1" applyAlignment="1">
      <alignment vertical="center"/>
    </xf>
    <xf numFmtId="0" fontId="54" fillId="24" borderId="0" xfId="53" applyFont="1" applyFill="1" applyAlignment="1">
      <alignment horizontal="left" vertical="center"/>
    </xf>
    <xf numFmtId="0" fontId="54" fillId="24" borderId="0" xfId="53" applyFont="1" applyFill="1" applyAlignment="1">
      <alignment horizontal="center" vertical="center"/>
    </xf>
    <xf numFmtId="0" fontId="54" fillId="24" borderId="0" xfId="53" applyFont="1" applyFill="1" applyAlignment="1">
      <alignment vertical="center"/>
    </xf>
    <xf numFmtId="0" fontId="4" fillId="24" borderId="0" xfId="53" applyFont="1" applyFill="1" applyAlignment="1">
      <alignment horizontal="left" vertical="top"/>
    </xf>
    <xf numFmtId="0" fontId="58" fillId="24" borderId="0" xfId="53" applyFont="1" applyFill="1" applyAlignment="1">
      <alignment horizontal="center" vertical="top"/>
    </xf>
    <xf numFmtId="0" fontId="58" fillId="24" borderId="0" xfId="53" applyFont="1" applyFill="1" applyAlignment="1">
      <alignment horizontal="left" vertical="top"/>
    </xf>
    <xf numFmtId="0" fontId="58" fillId="24" borderId="10" xfId="53" applyFont="1" applyFill="1" applyBorder="1" applyAlignment="1">
      <alignment horizontal="center" vertical="top"/>
    </xf>
    <xf numFmtId="0" fontId="58" fillId="24" borderId="105" xfId="53" applyFont="1" applyFill="1" applyBorder="1" applyAlignment="1">
      <alignment horizontal="center" vertical="top"/>
    </xf>
    <xf numFmtId="0" fontId="58" fillId="24" borderId="127" xfId="53" applyFont="1" applyFill="1" applyBorder="1" applyAlignment="1">
      <alignment horizontal="center" vertical="top"/>
    </xf>
    <xf numFmtId="0" fontId="58" fillId="24" borderId="77" xfId="53" applyFont="1" applyFill="1" applyBorder="1" applyAlignment="1">
      <alignment horizontal="center" vertical="top"/>
    </xf>
    <xf numFmtId="0" fontId="4" fillId="0" borderId="0" xfId="57" applyAlignment="1">
      <alignment vertical="center"/>
    </xf>
    <xf numFmtId="0" fontId="4" fillId="0" borderId="134" xfId="57" applyBorder="1" applyAlignment="1">
      <alignment vertical="center"/>
    </xf>
    <xf numFmtId="0" fontId="4" fillId="0" borderId="37" xfId="57" applyBorder="1" applyAlignment="1">
      <alignment vertical="center"/>
    </xf>
    <xf numFmtId="0" fontId="4" fillId="0" borderId="54" xfId="57" applyBorder="1" applyAlignment="1">
      <alignment vertical="center"/>
    </xf>
    <xf numFmtId="0" fontId="4" fillId="0" borderId="65" xfId="57" applyBorder="1" applyAlignment="1">
      <alignment vertical="center"/>
    </xf>
    <xf numFmtId="0" fontId="4" fillId="0" borderId="22" xfId="57" applyBorder="1" applyAlignment="1">
      <alignment vertical="center"/>
    </xf>
    <xf numFmtId="0" fontId="4" fillId="0" borderId="13" xfId="57" applyBorder="1" applyAlignment="1">
      <alignment vertical="center"/>
    </xf>
    <xf numFmtId="0" fontId="4" fillId="0" borderId="14" xfId="57" applyBorder="1" applyAlignment="1">
      <alignment vertical="center"/>
    </xf>
    <xf numFmtId="0" fontId="4" fillId="0" borderId="42" xfId="57" applyBorder="1" applyAlignment="1">
      <alignment vertical="center"/>
    </xf>
    <xf numFmtId="0" fontId="4" fillId="0" borderId="28" xfId="57" applyBorder="1" applyAlignment="1">
      <alignment vertical="center"/>
    </xf>
    <xf numFmtId="0" fontId="4" fillId="0" borderId="16" xfId="57" applyBorder="1" applyAlignment="1">
      <alignment vertical="center"/>
    </xf>
    <xf numFmtId="0" fontId="4" fillId="0" borderId="15" xfId="57" applyBorder="1" applyAlignment="1">
      <alignment vertical="center"/>
    </xf>
    <xf numFmtId="0" fontId="4" fillId="0" borderId="17" xfId="57" applyBorder="1" applyAlignment="1">
      <alignment vertical="center"/>
    </xf>
    <xf numFmtId="0" fontId="4" fillId="0" borderId="20" xfId="57" applyBorder="1" applyAlignment="1">
      <alignment vertical="center"/>
    </xf>
    <xf numFmtId="0" fontId="4" fillId="0" borderId="27" xfId="57" applyBorder="1" applyAlignment="1">
      <alignment vertical="center"/>
    </xf>
    <xf numFmtId="0" fontId="4" fillId="0" borderId="12" xfId="57" applyBorder="1" applyAlignment="1">
      <alignment vertical="center"/>
    </xf>
    <xf numFmtId="0" fontId="4" fillId="0" borderId="18" xfId="57" applyBorder="1" applyAlignment="1">
      <alignment vertical="center"/>
    </xf>
    <xf numFmtId="0" fontId="4" fillId="0" borderId="73" xfId="57" applyBorder="1" applyAlignment="1">
      <alignment vertical="center"/>
    </xf>
    <xf numFmtId="0" fontId="4" fillId="0" borderId="47" xfId="57" applyBorder="1" applyAlignment="1">
      <alignment vertical="center"/>
    </xf>
    <xf numFmtId="0" fontId="4" fillId="0" borderId="55" xfId="57" applyBorder="1" applyAlignment="1">
      <alignment vertical="center"/>
    </xf>
    <xf numFmtId="0" fontId="4" fillId="0" borderId="0" xfId="57" applyAlignment="1">
      <alignment horizontal="right" vertical="center"/>
    </xf>
    <xf numFmtId="0" fontId="61" fillId="24" borderId="0" xfId="53" applyFont="1" applyFill="1" applyAlignment="1">
      <alignment horizontal="left" vertical="top"/>
    </xf>
    <xf numFmtId="0" fontId="61" fillId="24" borderId="0" xfId="53" applyFont="1" applyFill="1" applyAlignment="1">
      <alignment horizontal="left" vertical="center"/>
    </xf>
    <xf numFmtId="0" fontId="61" fillId="24" borderId="0" xfId="53" applyFont="1" applyFill="1" applyAlignment="1">
      <alignment horizontal="right" vertical="center"/>
    </xf>
    <xf numFmtId="0" fontId="63" fillId="24" borderId="0" xfId="53" applyFont="1" applyFill="1" applyAlignment="1">
      <alignment horizontal="left" vertical="top"/>
    </xf>
    <xf numFmtId="0" fontId="4" fillId="24" borderId="135" xfId="53" applyFont="1" applyFill="1" applyBorder="1" applyAlignment="1">
      <alignment horizontal="left" vertical="center" wrapText="1"/>
    </xf>
    <xf numFmtId="0" fontId="58" fillId="24" borderId="136" xfId="53" applyFont="1" applyFill="1" applyBorder="1" applyAlignment="1">
      <alignment horizontal="left" vertical="center" wrapText="1"/>
    </xf>
    <xf numFmtId="0" fontId="4" fillId="24" borderId="137" xfId="53" applyFont="1" applyFill="1" applyBorder="1" applyAlignment="1">
      <alignment horizontal="left" vertical="center" wrapText="1"/>
    </xf>
    <xf numFmtId="0" fontId="58" fillId="24" borderId="138" xfId="53" applyFont="1" applyFill="1" applyBorder="1" applyAlignment="1">
      <alignment horizontal="left" vertical="center" wrapText="1"/>
    </xf>
    <xf numFmtId="0" fontId="4" fillId="24" borderId="0" xfId="53" applyFont="1" applyFill="1" applyAlignment="1">
      <alignment horizontal="left" vertical="center" wrapText="1"/>
    </xf>
    <xf numFmtId="0" fontId="58" fillId="24" borderId="0" xfId="53" applyFont="1" applyFill="1" applyAlignment="1">
      <alignment horizontal="left" vertical="center" wrapText="1"/>
    </xf>
    <xf numFmtId="0" fontId="4" fillId="24" borderId="0" xfId="53" applyFont="1" applyFill="1" applyAlignment="1">
      <alignment horizontal="left" vertical="top" wrapText="1"/>
    </xf>
    <xf numFmtId="0" fontId="64" fillId="24" borderId="0" xfId="53" applyFont="1" applyFill="1" applyAlignment="1">
      <alignment horizontal="left" vertical="top"/>
    </xf>
    <xf numFmtId="0" fontId="65" fillId="24" borderId="0" xfId="53" applyFont="1" applyFill="1" applyAlignment="1">
      <alignment horizontal="center" vertical="center"/>
    </xf>
    <xf numFmtId="0" fontId="63" fillId="24" borderId="0" xfId="53" applyFont="1" applyFill="1" applyAlignment="1">
      <alignment vertical="center"/>
    </xf>
    <xf numFmtId="0" fontId="63" fillId="24" borderId="0" xfId="53" applyFont="1" applyFill="1" applyAlignment="1">
      <alignment horizontal="right" vertical="center"/>
    </xf>
    <xf numFmtId="0" fontId="63" fillId="24" borderId="0" xfId="53" applyFont="1" applyFill="1" applyAlignment="1">
      <alignment horizontal="center" vertical="center"/>
    </xf>
    <xf numFmtId="0" fontId="63" fillId="24" borderId="0" xfId="53" applyFont="1" applyFill="1" applyAlignment="1">
      <alignment horizontal="left" vertical="center"/>
    </xf>
    <xf numFmtId="0" fontId="61" fillId="24" borderId="0" xfId="53" applyFont="1" applyFill="1"/>
    <xf numFmtId="0" fontId="64" fillId="24" borderId="0" xfId="53" applyFont="1" applyFill="1" applyAlignment="1">
      <alignment horizontal="left"/>
    </xf>
    <xf numFmtId="0" fontId="62" fillId="24" borderId="0" xfId="53" applyFont="1" applyFill="1" applyAlignment="1">
      <alignment horizontal="right" vertical="top"/>
    </xf>
    <xf numFmtId="0" fontId="64" fillId="24" borderId="12" xfId="53" applyFont="1" applyFill="1" applyBorder="1"/>
    <xf numFmtId="0" fontId="63" fillId="24" borderId="0" xfId="53" applyFont="1" applyFill="1" applyAlignment="1">
      <alignment horizontal="center" vertical="top"/>
    </xf>
    <xf numFmtId="0" fontId="5" fillId="24" borderId="0" xfId="53" applyFont="1" applyFill="1" applyAlignment="1">
      <alignment vertical="top"/>
    </xf>
    <xf numFmtId="0" fontId="5" fillId="24" borderId="0" xfId="53" applyFont="1" applyFill="1" applyAlignment="1">
      <alignment vertical="top" wrapText="1"/>
    </xf>
    <xf numFmtId="0" fontId="64" fillId="24" borderId="21" xfId="53" applyFont="1" applyFill="1" applyBorder="1" applyAlignment="1">
      <alignment horizontal="center" vertical="center"/>
    </xf>
    <xf numFmtId="0" fontId="39" fillId="0" borderId="0" xfId="58" applyFont="1"/>
    <xf numFmtId="0" fontId="42" fillId="0" borderId="0" xfId="58" applyFont="1" applyAlignment="1">
      <alignment wrapText="1"/>
    </xf>
    <xf numFmtId="0" fontId="42" fillId="0" borderId="13" xfId="58" applyFont="1" applyBorder="1" applyAlignment="1">
      <alignment vertical="top"/>
    </xf>
    <xf numFmtId="0" fontId="42" fillId="0" borderId="15" xfId="58" applyFont="1" applyBorder="1" applyAlignment="1">
      <alignment vertical="top" wrapText="1"/>
    </xf>
    <xf numFmtId="0" fontId="42" fillId="0" borderId="16" xfId="58" applyFont="1" applyBorder="1" applyAlignment="1">
      <alignment vertical="top"/>
    </xf>
    <xf numFmtId="0" fontId="42" fillId="0" borderId="17" xfId="58" applyFont="1" applyBorder="1" applyAlignment="1">
      <alignment vertical="top" wrapText="1"/>
    </xf>
    <xf numFmtId="0" fontId="42" fillId="0" borderId="20" xfId="58" applyFont="1" applyBorder="1" applyAlignment="1">
      <alignment vertical="top"/>
    </xf>
    <xf numFmtId="0" fontId="42" fillId="0" borderId="18" xfId="58" applyFont="1" applyBorder="1" applyAlignment="1">
      <alignment vertical="top" wrapText="1"/>
    </xf>
    <xf numFmtId="0" fontId="42" fillId="0" borderId="0" xfId="58" applyFont="1"/>
    <xf numFmtId="0" fontId="68" fillId="24" borderId="0" xfId="59" applyFont="1" applyFill="1">
      <alignment vertical="center"/>
    </xf>
    <xf numFmtId="0" fontId="68" fillId="24" borderId="29" xfId="59" applyFont="1" applyFill="1" applyBorder="1" applyAlignment="1">
      <alignment horizontal="center" vertical="center"/>
    </xf>
    <xf numFmtId="0" fontId="68" fillId="24" borderId="32" xfId="59" applyFont="1" applyFill="1" applyBorder="1" applyAlignment="1">
      <alignment horizontal="center" vertical="center"/>
    </xf>
    <xf numFmtId="0" fontId="8" fillId="24" borderId="140" xfId="59" applyFont="1" applyFill="1" applyBorder="1" applyAlignment="1">
      <alignment horizontal="left" vertical="center"/>
    </xf>
    <xf numFmtId="0" fontId="70" fillId="24" borderId="141" xfId="59" applyFont="1" applyFill="1" applyBorder="1" applyAlignment="1">
      <alignment horizontal="left" vertical="center"/>
    </xf>
    <xf numFmtId="0" fontId="71" fillId="0" borderId="0" xfId="60" applyFont="1">
      <alignment vertical="center"/>
    </xf>
    <xf numFmtId="0" fontId="71" fillId="0" borderId="0" xfId="60" applyFont="1" applyAlignment="1">
      <alignment horizontal="left" vertical="center"/>
    </xf>
    <xf numFmtId="0" fontId="72" fillId="0" borderId="0" xfId="60" applyFont="1" applyAlignment="1">
      <alignment horizontal="left" vertical="center"/>
    </xf>
    <xf numFmtId="0" fontId="72" fillId="0" borderId="0" xfId="60" applyFont="1" applyAlignment="1">
      <alignment horizontal="right" vertical="center"/>
    </xf>
    <xf numFmtId="0" fontId="72" fillId="0" borderId="0" xfId="60" applyFont="1">
      <alignment vertical="center"/>
    </xf>
    <xf numFmtId="0" fontId="72" fillId="24" borderId="0" xfId="60" applyFont="1" applyFill="1">
      <alignment vertical="center"/>
    </xf>
    <xf numFmtId="0" fontId="72" fillId="24" borderId="0" xfId="60" applyFont="1" applyFill="1" applyAlignment="1">
      <alignment horizontal="center" vertical="center"/>
    </xf>
    <xf numFmtId="0" fontId="71" fillId="24" borderId="0" xfId="60" quotePrefix="1" applyFont="1" applyFill="1">
      <alignment vertical="center"/>
    </xf>
    <xf numFmtId="0" fontId="72" fillId="0" borderId="0" xfId="60" applyFont="1" applyAlignment="1">
      <alignment horizontal="center" vertical="center"/>
    </xf>
    <xf numFmtId="0" fontId="71" fillId="0" borderId="0" xfId="60" applyFont="1" applyAlignment="1">
      <alignment horizontal="right" vertical="center"/>
    </xf>
    <xf numFmtId="20" fontId="71" fillId="24" borderId="0" xfId="60" applyNumberFormat="1" applyFont="1" applyFill="1">
      <alignment vertical="center"/>
    </xf>
    <xf numFmtId="0" fontId="71" fillId="24" borderId="0" xfId="60" applyFont="1" applyFill="1" applyAlignment="1">
      <alignment horizontal="center" vertical="center"/>
    </xf>
    <xf numFmtId="0" fontId="71" fillId="24" borderId="0" xfId="60" applyFont="1" applyFill="1" applyProtection="1">
      <alignment vertical="center"/>
      <protection locked="0"/>
    </xf>
    <xf numFmtId="0" fontId="73" fillId="0" borderId="0" xfId="60" applyFont="1">
      <alignment vertical="center"/>
    </xf>
    <xf numFmtId="0" fontId="71" fillId="0" borderId="0" xfId="60" applyFont="1" applyAlignment="1">
      <alignment horizontal="center" vertical="center"/>
    </xf>
    <xf numFmtId="0" fontId="71" fillId="24" borderId="0" xfId="60" applyFont="1" applyFill="1" applyAlignment="1">
      <alignment horizontal="left" vertical="center"/>
    </xf>
    <xf numFmtId="20" fontId="71" fillId="0" borderId="0" xfId="60" applyNumberFormat="1" applyFont="1">
      <alignment vertical="center"/>
    </xf>
    <xf numFmtId="177" fontId="71" fillId="0" borderId="0" xfId="60" applyNumberFormat="1" applyFont="1">
      <alignment vertical="center"/>
    </xf>
    <xf numFmtId="0" fontId="71" fillId="24" borderId="0" xfId="60" applyFont="1" applyFill="1">
      <alignment vertical="center"/>
    </xf>
    <xf numFmtId="0" fontId="73" fillId="0" borderId="0" xfId="60" applyFont="1" applyAlignment="1">
      <alignment horizontal="left" vertical="center"/>
    </xf>
    <xf numFmtId="0" fontId="74" fillId="0" borderId="0" xfId="60" applyFont="1">
      <alignment vertical="center"/>
    </xf>
    <xf numFmtId="0" fontId="74" fillId="0" borderId="0" xfId="60" applyFont="1" applyAlignment="1">
      <alignment horizontal="left" vertical="center"/>
    </xf>
    <xf numFmtId="0" fontId="74" fillId="0" borderId="0" xfId="60" applyFont="1" applyAlignment="1">
      <alignment horizontal="right" vertical="center"/>
    </xf>
    <xf numFmtId="0" fontId="71" fillId="0" borderId="38" xfId="60" applyFont="1" applyBorder="1" applyAlignment="1">
      <alignment horizontal="center" vertical="center" wrapText="1"/>
    </xf>
    <xf numFmtId="0" fontId="74" fillId="0" borderId="38" xfId="60" applyFont="1" applyBorder="1" applyAlignment="1">
      <alignment horizontal="center" vertical="center" wrapText="1"/>
    </xf>
    <xf numFmtId="0" fontId="71" fillId="0" borderId="117" xfId="60" applyFont="1" applyBorder="1">
      <alignment vertical="center"/>
    </xf>
    <xf numFmtId="0" fontId="71" fillId="0" borderId="50" xfId="60" applyFont="1" applyBorder="1">
      <alignment vertical="center"/>
    </xf>
    <xf numFmtId="0" fontId="71" fillId="0" borderId="50" xfId="60" quotePrefix="1" applyFont="1" applyBorder="1">
      <alignment vertical="center"/>
    </xf>
    <xf numFmtId="0" fontId="71" fillId="24" borderId="50" xfId="60" applyFont="1" applyFill="1" applyBorder="1">
      <alignment vertical="center"/>
    </xf>
    <xf numFmtId="0" fontId="71" fillId="31" borderId="50" xfId="60" applyFont="1" applyFill="1" applyBorder="1">
      <alignment vertical="center"/>
    </xf>
    <xf numFmtId="0" fontId="71" fillId="0" borderId="144" xfId="60" applyFont="1" applyBorder="1">
      <alignment vertical="center"/>
    </xf>
    <xf numFmtId="0" fontId="71" fillId="0" borderId="17" xfId="60" applyFont="1" applyBorder="1" applyAlignment="1">
      <alignment horizontal="center" vertical="center" wrapText="1"/>
    </xf>
    <xf numFmtId="0" fontId="74" fillId="0" borderId="17" xfId="60" applyFont="1" applyBorder="1" applyAlignment="1">
      <alignment horizontal="center" vertical="center" wrapText="1"/>
    </xf>
    <xf numFmtId="0" fontId="73" fillId="0" borderId="11" xfId="60" applyFont="1" applyBorder="1" applyAlignment="1">
      <alignment horizontal="center" vertical="center"/>
    </xf>
    <xf numFmtId="0" fontId="73" fillId="0" borderId="21" xfId="60" applyFont="1" applyBorder="1" applyAlignment="1">
      <alignment horizontal="center" vertical="center"/>
    </xf>
    <xf numFmtId="0" fontId="73" fillId="0" borderId="64" xfId="60" applyFont="1" applyBorder="1" applyAlignment="1">
      <alignment horizontal="center" vertical="center"/>
    </xf>
    <xf numFmtId="0" fontId="73" fillId="0" borderId="62" xfId="60" applyFont="1" applyBorder="1" applyAlignment="1">
      <alignment horizontal="center" vertical="center"/>
    </xf>
    <xf numFmtId="0" fontId="71" fillId="0" borderId="48" xfId="60" applyFont="1" applyBorder="1" applyAlignment="1">
      <alignment horizontal="center" vertical="center" wrapText="1"/>
    </xf>
    <xf numFmtId="0" fontId="74" fillId="0" borderId="48" xfId="60" applyFont="1" applyBorder="1" applyAlignment="1">
      <alignment horizontal="center" vertical="center" wrapText="1"/>
    </xf>
    <xf numFmtId="0" fontId="73" fillId="0" borderId="68" xfId="60" applyFont="1" applyBorder="1" applyAlignment="1">
      <alignment horizontal="center" vertical="center" wrapText="1"/>
    </xf>
    <xf numFmtId="0" fontId="73" fillId="0" borderId="72" xfId="60" applyFont="1" applyBorder="1" applyAlignment="1">
      <alignment horizontal="center" vertical="center" wrapText="1"/>
    </xf>
    <xf numFmtId="0" fontId="73" fillId="0" borderId="75" xfId="60" applyFont="1" applyBorder="1" applyAlignment="1">
      <alignment horizontal="center" vertical="center" wrapText="1"/>
    </xf>
    <xf numFmtId="0" fontId="73" fillId="0" borderId="71" xfId="60" applyFont="1" applyBorder="1" applyAlignment="1">
      <alignment horizontal="center" vertical="center" wrapText="1"/>
    </xf>
    <xf numFmtId="0" fontId="71" fillId="0" borderId="151" xfId="60" applyFont="1" applyBorder="1">
      <alignment vertical="center"/>
    </xf>
    <xf numFmtId="0" fontId="71" fillId="28" borderId="38" xfId="60" applyFont="1" applyFill="1" applyBorder="1" applyAlignment="1" applyProtection="1">
      <alignment horizontal="center" vertical="center" shrinkToFit="1"/>
      <protection locked="0"/>
    </xf>
    <xf numFmtId="0" fontId="71" fillId="28" borderId="38" xfId="60" applyFont="1" applyFill="1" applyBorder="1" applyAlignment="1" applyProtection="1">
      <alignment horizontal="center" vertical="center" wrapText="1"/>
      <protection locked="0"/>
    </xf>
    <xf numFmtId="0" fontId="75" fillId="0" borderId="36" xfId="60" applyFont="1" applyBorder="1">
      <alignment vertical="center"/>
    </xf>
    <xf numFmtId="0" fontId="75" fillId="0" borderId="37" xfId="60" applyFont="1" applyBorder="1">
      <alignment vertical="center"/>
    </xf>
    <xf numFmtId="0" fontId="77" fillId="0" borderId="37" xfId="60" applyFont="1" applyBorder="1">
      <alignment vertical="center"/>
    </xf>
    <xf numFmtId="0" fontId="77" fillId="0" borderId="54" xfId="60" applyFont="1" applyBorder="1">
      <alignment vertical="center"/>
    </xf>
    <xf numFmtId="178" fontId="71" fillId="28" borderId="17" xfId="60" applyNumberFormat="1" applyFont="1" applyFill="1" applyBorder="1" applyAlignment="1" applyProtection="1">
      <alignment horizontal="center" vertical="center" shrinkToFit="1"/>
      <protection locked="0"/>
    </xf>
    <xf numFmtId="178" fontId="71" fillId="28" borderId="152" xfId="60" applyNumberFormat="1" applyFont="1" applyFill="1" applyBorder="1" applyAlignment="1" applyProtection="1">
      <alignment horizontal="center" vertical="center" shrinkToFit="1"/>
      <protection locked="0"/>
    </xf>
    <xf numFmtId="178" fontId="71" fillId="28" borderId="35" xfId="60" applyNumberFormat="1" applyFont="1" applyFill="1" applyBorder="1" applyAlignment="1" applyProtection="1">
      <alignment horizontal="center" vertical="center" shrinkToFit="1"/>
      <protection locked="0"/>
    </xf>
    <xf numFmtId="0" fontId="71" fillId="0" borderId="156" xfId="60" applyFont="1" applyBorder="1" applyAlignment="1">
      <alignment horizontal="center" vertical="center"/>
    </xf>
    <xf numFmtId="0" fontId="71" fillId="28" borderId="17" xfId="60" applyFont="1" applyFill="1" applyBorder="1" applyAlignment="1" applyProtection="1">
      <alignment horizontal="center" vertical="center" shrinkToFit="1"/>
      <protection locked="0"/>
    </xf>
    <xf numFmtId="0" fontId="71" fillId="28" borderId="17" xfId="60" applyFont="1" applyFill="1" applyBorder="1" applyAlignment="1" applyProtection="1">
      <alignment horizontal="center" vertical="center" wrapText="1"/>
      <protection locked="0"/>
    </xf>
    <xf numFmtId="0" fontId="75" fillId="0" borderId="157" xfId="60" applyFont="1" applyBorder="1">
      <alignment vertical="center"/>
    </xf>
    <xf numFmtId="0" fontId="75" fillId="0" borderId="158" xfId="60" applyFont="1" applyBorder="1">
      <alignment vertical="center"/>
    </xf>
    <xf numFmtId="0" fontId="77" fillId="0" borderId="158" xfId="60" applyFont="1" applyBorder="1">
      <alignment vertical="center"/>
    </xf>
    <xf numFmtId="0" fontId="77" fillId="0" borderId="159" xfId="60" applyFont="1" applyBorder="1">
      <alignment vertical="center"/>
    </xf>
    <xf numFmtId="178" fontId="71" fillId="0" borderId="160" xfId="60" applyNumberFormat="1" applyFont="1" applyBorder="1" applyAlignment="1">
      <alignment horizontal="center" vertical="center" shrinkToFit="1"/>
    </xf>
    <xf numFmtId="178" fontId="71" fillId="0" borderId="161" xfId="60" applyNumberFormat="1" applyFont="1" applyBorder="1" applyAlignment="1">
      <alignment horizontal="center" vertical="center" shrinkToFit="1"/>
    </xf>
    <xf numFmtId="178" fontId="71" fillId="0" borderId="162" xfId="60" applyNumberFormat="1" applyFont="1" applyBorder="1" applyAlignment="1">
      <alignment horizontal="center" vertical="center" shrinkToFit="1"/>
    </xf>
    <xf numFmtId="0" fontId="71" fillId="0" borderId="165" xfId="60" applyFont="1" applyBorder="1" applyAlignment="1">
      <alignment horizontal="center" vertical="center"/>
    </xf>
    <xf numFmtId="0" fontId="71" fillId="28" borderId="18" xfId="60" applyFont="1" applyFill="1" applyBorder="1" applyAlignment="1" applyProtection="1">
      <alignment horizontal="center" vertical="center" shrinkToFit="1"/>
      <protection locked="0"/>
    </xf>
    <xf numFmtId="0" fontId="71" fillId="28" borderId="18" xfId="60" applyFont="1" applyFill="1" applyBorder="1" applyAlignment="1" applyProtection="1">
      <alignment horizontal="center" vertical="center" wrapText="1"/>
      <protection locked="0"/>
    </xf>
    <xf numFmtId="0" fontId="75" fillId="0" borderId="166" xfId="60" applyFont="1" applyBorder="1">
      <alignment vertical="center"/>
    </xf>
    <xf numFmtId="0" fontId="75" fillId="0" borderId="12" xfId="60" applyFont="1" applyBorder="1">
      <alignment vertical="center"/>
    </xf>
    <xf numFmtId="0" fontId="77" fillId="0" borderId="167" xfId="60" applyFont="1" applyBorder="1">
      <alignment vertical="center"/>
    </xf>
    <xf numFmtId="0" fontId="77" fillId="0" borderId="168" xfId="60" applyFont="1" applyBorder="1" applyAlignment="1">
      <alignment horizontal="center" vertical="center"/>
    </xf>
    <xf numFmtId="178" fontId="71" fillId="0" borderId="169" xfId="60" applyNumberFormat="1" applyFont="1" applyBorder="1" applyAlignment="1">
      <alignment horizontal="center" vertical="center" shrinkToFit="1"/>
    </xf>
    <xf numFmtId="178" fontId="71" fillId="0" borderId="170" xfId="60" applyNumberFormat="1" applyFont="1" applyBorder="1" applyAlignment="1">
      <alignment horizontal="center" vertical="center" shrinkToFit="1"/>
    </xf>
    <xf numFmtId="178" fontId="71" fillId="0" borderId="171" xfId="60" applyNumberFormat="1" applyFont="1" applyBorder="1" applyAlignment="1">
      <alignment horizontal="center" vertical="center" shrinkToFit="1"/>
    </xf>
    <xf numFmtId="0" fontId="71" fillId="0" borderId="175" xfId="60" applyFont="1" applyBorder="1">
      <alignment vertical="center"/>
    </xf>
    <xf numFmtId="0" fontId="71" fillId="28" borderId="15" xfId="60" applyFont="1" applyFill="1" applyBorder="1" applyAlignment="1" applyProtection="1">
      <alignment horizontal="center" vertical="center" shrinkToFit="1"/>
      <protection locked="0"/>
    </xf>
    <xf numFmtId="0" fontId="71" fillId="28" borderId="15" xfId="60" applyFont="1" applyFill="1" applyBorder="1" applyAlignment="1" applyProtection="1">
      <alignment horizontal="center" vertical="center" wrapText="1"/>
      <protection locked="0"/>
    </xf>
    <xf numFmtId="0" fontId="75" fillId="0" borderId="13" xfId="60" applyFont="1" applyBorder="1">
      <alignment vertical="center"/>
    </xf>
    <xf numFmtId="0" fontId="75" fillId="0" borderId="14" xfId="60" applyFont="1" applyBorder="1">
      <alignment vertical="center"/>
    </xf>
    <xf numFmtId="0" fontId="77" fillId="0" borderId="14" xfId="60" applyFont="1" applyBorder="1">
      <alignment vertical="center"/>
    </xf>
    <xf numFmtId="0" fontId="77" fillId="0" borderId="41" xfId="60" applyFont="1" applyBorder="1">
      <alignment vertical="center"/>
    </xf>
    <xf numFmtId="178" fontId="71" fillId="28" borderId="176" xfId="60" applyNumberFormat="1" applyFont="1" applyFill="1" applyBorder="1" applyAlignment="1" applyProtection="1">
      <alignment horizontal="center" vertical="center" shrinkToFit="1"/>
      <protection locked="0"/>
    </xf>
    <xf numFmtId="178" fontId="71" fillId="28" borderId="177" xfId="60" applyNumberFormat="1" applyFont="1" applyFill="1" applyBorder="1" applyAlignment="1" applyProtection="1">
      <alignment horizontal="center" vertical="center" shrinkToFit="1"/>
      <protection locked="0"/>
    </xf>
    <xf numFmtId="178" fontId="71" fillId="28" borderId="178" xfId="60" applyNumberFormat="1" applyFont="1" applyFill="1" applyBorder="1" applyAlignment="1" applyProtection="1">
      <alignment horizontal="center" vertical="center" shrinkToFit="1"/>
      <protection locked="0"/>
    </xf>
    <xf numFmtId="0" fontId="75" fillId="0" borderId="0" xfId="60" applyFont="1">
      <alignment vertical="center"/>
    </xf>
    <xf numFmtId="0" fontId="77" fillId="0" borderId="0" xfId="60" applyFont="1">
      <alignment vertical="center"/>
    </xf>
    <xf numFmtId="0" fontId="77" fillId="0" borderId="42" xfId="60" applyFont="1" applyBorder="1" applyAlignment="1">
      <alignment horizontal="center" vertical="center"/>
    </xf>
    <xf numFmtId="0" fontId="75" fillId="0" borderId="167" xfId="60" applyFont="1" applyBorder="1">
      <alignment vertical="center"/>
    </xf>
    <xf numFmtId="0" fontId="77" fillId="0" borderId="12" xfId="60" applyFont="1" applyBorder="1">
      <alignment vertical="center"/>
    </xf>
    <xf numFmtId="0" fontId="77" fillId="0" borderId="43" xfId="60" applyFont="1" applyBorder="1" applyAlignment="1">
      <alignment horizontal="center" vertical="center"/>
    </xf>
    <xf numFmtId="0" fontId="77" fillId="0" borderId="42" xfId="60" applyFont="1" applyBorder="1">
      <alignment vertical="center"/>
    </xf>
    <xf numFmtId="0" fontId="75" fillId="0" borderId="182" xfId="60" applyFont="1" applyBorder="1">
      <alignment vertical="center"/>
    </xf>
    <xf numFmtId="0" fontId="75" fillId="0" borderId="183" xfId="60" applyFont="1" applyBorder="1">
      <alignment vertical="center"/>
    </xf>
    <xf numFmtId="0" fontId="77" fillId="0" borderId="183" xfId="60" applyFont="1" applyBorder="1">
      <alignment vertical="center"/>
    </xf>
    <xf numFmtId="0" fontId="77" fillId="0" borderId="173" xfId="60" applyFont="1" applyBorder="1" applyAlignment="1">
      <alignment horizontal="center" vertical="center"/>
    </xf>
    <xf numFmtId="0" fontId="75" fillId="0" borderId="184" xfId="60" applyFont="1" applyBorder="1">
      <alignment vertical="center"/>
    </xf>
    <xf numFmtId="0" fontId="75" fillId="0" borderId="185" xfId="60" applyFont="1" applyBorder="1">
      <alignment vertical="center"/>
    </xf>
    <xf numFmtId="0" fontId="77" fillId="0" borderId="185" xfId="60" applyFont="1" applyBorder="1">
      <alignment vertical="center"/>
    </xf>
    <xf numFmtId="0" fontId="77" fillId="0" borderId="186" xfId="60" applyFont="1" applyBorder="1">
      <alignment vertical="center"/>
    </xf>
    <xf numFmtId="0" fontId="71" fillId="28" borderId="48" xfId="60" applyFont="1" applyFill="1" applyBorder="1" applyAlignment="1" applyProtection="1">
      <alignment horizontal="center" vertical="center" shrinkToFit="1"/>
      <protection locked="0"/>
    </xf>
    <xf numFmtId="0" fontId="71" fillId="28" borderId="48" xfId="60" applyFont="1" applyFill="1" applyBorder="1" applyAlignment="1" applyProtection="1">
      <alignment horizontal="center" vertical="center" wrapText="1"/>
      <protection locked="0"/>
    </xf>
    <xf numFmtId="0" fontId="75" fillId="0" borderId="46" xfId="60" applyFont="1" applyBorder="1">
      <alignment vertical="center"/>
    </xf>
    <xf numFmtId="0" fontId="75" fillId="0" borderId="47" xfId="60" applyFont="1" applyBorder="1">
      <alignment vertical="center"/>
    </xf>
    <xf numFmtId="0" fontId="77" fillId="0" borderId="47" xfId="60" applyFont="1" applyBorder="1">
      <alignment vertical="center"/>
    </xf>
    <xf numFmtId="0" fontId="77" fillId="0" borderId="55" xfId="60" applyFont="1" applyBorder="1" applyAlignment="1">
      <alignment horizontal="center" vertical="center"/>
    </xf>
    <xf numFmtId="178" fontId="73" fillId="30" borderId="190" xfId="60" applyNumberFormat="1" applyFont="1" applyFill="1" applyBorder="1" applyAlignment="1" applyProtection="1">
      <alignment horizontal="center" vertical="center" shrinkToFit="1"/>
      <protection locked="0"/>
    </xf>
    <xf numFmtId="178" fontId="73" fillId="30" borderId="188" xfId="60" applyNumberFormat="1" applyFont="1" applyFill="1" applyBorder="1" applyAlignment="1" applyProtection="1">
      <alignment horizontal="center" vertical="center" shrinkToFit="1"/>
      <protection locked="0"/>
    </xf>
    <xf numFmtId="178" fontId="73" fillId="30" borderId="189" xfId="60" applyNumberFormat="1" applyFont="1" applyFill="1" applyBorder="1" applyAlignment="1" applyProtection="1">
      <alignment horizontal="center" vertical="center" shrinkToFit="1"/>
      <protection locked="0"/>
    </xf>
    <xf numFmtId="178" fontId="73" fillId="30" borderId="187" xfId="60" applyNumberFormat="1" applyFont="1" applyFill="1" applyBorder="1" applyAlignment="1" applyProtection="1">
      <alignment horizontal="center" vertical="center" shrinkToFit="1"/>
      <protection locked="0"/>
    </xf>
    <xf numFmtId="178" fontId="73" fillId="30" borderId="191" xfId="60" applyNumberFormat="1" applyFont="1" applyFill="1" applyBorder="1" applyAlignment="1" applyProtection="1">
      <alignment horizontal="center" vertical="center" shrinkToFit="1"/>
      <protection locked="0"/>
    </xf>
    <xf numFmtId="178" fontId="73" fillId="30" borderId="196" xfId="60" applyNumberFormat="1" applyFont="1" applyFill="1" applyBorder="1" applyAlignment="1" applyProtection="1">
      <alignment horizontal="center" vertical="center" shrinkToFit="1"/>
      <protection locked="0"/>
    </xf>
    <xf numFmtId="178" fontId="73" fillId="30" borderId="170" xfId="60" applyNumberFormat="1" applyFont="1" applyFill="1" applyBorder="1" applyAlignment="1" applyProtection="1">
      <alignment horizontal="center" vertical="center" shrinkToFit="1"/>
      <protection locked="0"/>
    </xf>
    <xf numFmtId="178" fontId="73" fillId="30" borderId="171" xfId="60" applyNumberFormat="1" applyFont="1" applyFill="1" applyBorder="1" applyAlignment="1" applyProtection="1">
      <alignment horizontal="center" vertical="center" shrinkToFit="1"/>
      <protection locked="0"/>
    </xf>
    <xf numFmtId="178" fontId="73" fillId="30" borderId="169" xfId="60" applyNumberFormat="1" applyFont="1" applyFill="1" applyBorder="1" applyAlignment="1" applyProtection="1">
      <alignment horizontal="center" vertical="center" shrinkToFit="1"/>
      <protection locked="0"/>
    </xf>
    <xf numFmtId="178" fontId="73" fillId="30" borderId="197" xfId="60" applyNumberFormat="1" applyFont="1" applyFill="1" applyBorder="1" applyAlignment="1" applyProtection="1">
      <alignment horizontal="center" vertical="center" shrinkToFit="1"/>
      <protection locked="0"/>
    </xf>
    <xf numFmtId="178" fontId="73" fillId="30" borderId="64" xfId="60" applyNumberFormat="1" applyFont="1" applyFill="1" applyBorder="1" applyAlignment="1" applyProtection="1">
      <alignment horizontal="center" vertical="center" shrinkToFit="1"/>
      <protection locked="0"/>
    </xf>
    <xf numFmtId="178" fontId="73" fillId="30" borderId="62" xfId="60" applyNumberFormat="1" applyFont="1" applyFill="1" applyBorder="1" applyAlignment="1" applyProtection="1">
      <alignment horizontal="center" vertical="center" shrinkToFit="1"/>
      <protection locked="0"/>
    </xf>
    <xf numFmtId="178" fontId="73" fillId="0" borderId="196" xfId="60" applyNumberFormat="1" applyFont="1" applyBorder="1" applyAlignment="1">
      <alignment horizontal="center" vertical="center" shrinkToFit="1"/>
    </xf>
    <xf numFmtId="178" fontId="73" fillId="0" borderId="170" xfId="60" applyNumberFormat="1" applyFont="1" applyBorder="1" applyAlignment="1">
      <alignment horizontal="center" vertical="center" shrinkToFit="1"/>
    </xf>
    <xf numFmtId="178" fontId="73" fillId="0" borderId="64" xfId="60" applyNumberFormat="1" applyFont="1" applyBorder="1" applyAlignment="1">
      <alignment horizontal="center" vertical="center" shrinkToFit="1"/>
    </xf>
    <xf numFmtId="178" fontId="73" fillId="0" borderId="208" xfId="60" applyNumberFormat="1" applyFont="1" applyBorder="1" applyAlignment="1">
      <alignment horizontal="center" vertical="center" shrinkToFit="1"/>
    </xf>
    <xf numFmtId="178" fontId="73" fillId="0" borderId="206" xfId="60" applyNumberFormat="1" applyFont="1" applyBorder="1" applyAlignment="1">
      <alignment horizontal="center" vertical="center" shrinkToFit="1"/>
    </xf>
    <xf numFmtId="178" fontId="73" fillId="0" borderId="207" xfId="60" applyNumberFormat="1" applyFont="1" applyBorder="1" applyAlignment="1">
      <alignment horizontal="center" vertical="center" shrinkToFit="1"/>
    </xf>
    <xf numFmtId="178" fontId="73" fillId="0" borderId="205" xfId="60" applyNumberFormat="1" applyFont="1" applyBorder="1" applyAlignment="1">
      <alignment horizontal="center" vertical="center" shrinkToFit="1"/>
    </xf>
    <xf numFmtId="178" fontId="73" fillId="0" borderId="209" xfId="60" applyNumberFormat="1" applyFont="1" applyBorder="1" applyAlignment="1">
      <alignment horizontal="center" vertical="center" shrinkToFit="1"/>
    </xf>
    <xf numFmtId="0" fontId="75" fillId="0" borderId="0" xfId="60" applyFont="1" applyAlignment="1">
      <alignment horizontal="right" vertical="center"/>
    </xf>
    <xf numFmtId="0" fontId="74" fillId="0" borderId="0" xfId="60" applyFont="1" applyAlignment="1">
      <alignment horizontal="left" vertical="center" wrapText="1"/>
    </xf>
    <xf numFmtId="0" fontId="74" fillId="0" borderId="0" xfId="60" applyFont="1" applyAlignment="1">
      <alignment vertical="center" textRotation="90"/>
    </xf>
    <xf numFmtId="0" fontId="79" fillId="24" borderId="0" xfId="60" applyFont="1" applyFill="1" applyAlignment="1">
      <alignment horizontal="left" vertical="center"/>
    </xf>
    <xf numFmtId="0" fontId="80" fillId="24" borderId="0" xfId="60" applyFont="1" applyFill="1" applyAlignment="1">
      <alignment horizontal="center" vertical="center"/>
    </xf>
    <xf numFmtId="0" fontId="80" fillId="24" borderId="0" xfId="60" applyFont="1" applyFill="1">
      <alignment vertical="center"/>
    </xf>
    <xf numFmtId="0" fontId="80" fillId="24" borderId="0" xfId="60" applyFont="1" applyFill="1" applyAlignment="1">
      <alignment horizontal="left" vertical="center"/>
    </xf>
    <xf numFmtId="0" fontId="81" fillId="24" borderId="0" xfId="60" applyFont="1" applyFill="1">
      <alignment vertical="center"/>
    </xf>
    <xf numFmtId="0" fontId="81" fillId="24" borderId="0" xfId="60" applyFont="1" applyFill="1" applyAlignment="1">
      <alignment horizontal="left" vertical="center"/>
    </xf>
    <xf numFmtId="0" fontId="82" fillId="24" borderId="22" xfId="60" applyFont="1" applyFill="1" applyBorder="1" applyAlignment="1">
      <alignment horizontal="center" vertical="center" shrinkToFit="1"/>
    </xf>
    <xf numFmtId="0" fontId="82" fillId="24" borderId="27" xfId="60" applyFont="1" applyFill="1" applyBorder="1" applyAlignment="1">
      <alignment horizontal="center" vertical="center"/>
    </xf>
    <xf numFmtId="0" fontId="80" fillId="24" borderId="0" xfId="60" applyFont="1" applyFill="1" applyAlignment="1" applyProtection="1">
      <alignment horizontal="center" vertical="center"/>
      <protection locked="0"/>
    </xf>
    <xf numFmtId="0" fontId="80" fillId="30" borderId="21" xfId="60" applyFont="1" applyFill="1" applyBorder="1" applyAlignment="1" applyProtection="1">
      <alignment horizontal="center" vertical="center"/>
      <protection locked="0"/>
    </xf>
    <xf numFmtId="0" fontId="80" fillId="30" borderId="0" xfId="60" applyFont="1" applyFill="1" applyAlignment="1" applyProtection="1">
      <alignment horizontal="center" vertical="center"/>
      <protection locked="0"/>
    </xf>
    <xf numFmtId="20" fontId="80" fillId="30" borderId="21" xfId="60" applyNumberFormat="1" applyFont="1" applyFill="1" applyBorder="1" applyAlignment="1" applyProtection="1">
      <alignment horizontal="center" vertical="center"/>
      <protection locked="0"/>
    </xf>
    <xf numFmtId="0" fontId="80" fillId="24" borderId="0" xfId="60" applyFont="1" applyFill="1" applyAlignment="1" applyProtection="1">
      <alignment horizontal="right" vertical="center"/>
      <protection locked="0"/>
    </xf>
    <xf numFmtId="0" fontId="80" fillId="24" borderId="0" xfId="60" applyFont="1" applyFill="1" applyProtection="1">
      <alignment vertical="center"/>
      <protection locked="0"/>
    </xf>
    <xf numFmtId="0" fontId="80" fillId="24" borderId="21" xfId="60" applyFont="1" applyFill="1" applyBorder="1" applyAlignment="1">
      <alignment horizontal="center" vertical="center"/>
    </xf>
    <xf numFmtId="179" fontId="80" fillId="24" borderId="21" xfId="60" applyNumberFormat="1" applyFont="1" applyFill="1" applyBorder="1" applyAlignment="1">
      <alignment horizontal="center" vertical="center"/>
    </xf>
    <xf numFmtId="0" fontId="80" fillId="24" borderId="0" xfId="60" applyFont="1" applyFill="1" applyAlignment="1">
      <alignment horizontal="right" vertical="center"/>
    </xf>
    <xf numFmtId="0" fontId="80" fillId="30" borderId="21" xfId="60" applyFont="1" applyFill="1" applyBorder="1" applyAlignment="1" applyProtection="1">
      <alignment horizontal="left" vertical="center"/>
      <protection locked="0"/>
    </xf>
    <xf numFmtId="20" fontId="80" fillId="24" borderId="21" xfId="60" applyNumberFormat="1" applyFont="1" applyFill="1" applyBorder="1" applyAlignment="1">
      <alignment horizontal="center" vertical="center"/>
    </xf>
    <xf numFmtId="20" fontId="80" fillId="24" borderId="21" xfId="60" applyNumberFormat="1" applyFont="1" applyFill="1" applyBorder="1" applyAlignment="1" applyProtection="1">
      <alignment horizontal="center" vertical="center"/>
      <protection locked="0"/>
    </xf>
    <xf numFmtId="0" fontId="80" fillId="24" borderId="21" xfId="60" applyFont="1" applyFill="1" applyBorder="1" applyAlignment="1" applyProtection="1">
      <alignment horizontal="center" vertical="center"/>
      <protection locked="0"/>
    </xf>
    <xf numFmtId="0" fontId="83" fillId="30" borderId="22" xfId="60" applyFont="1" applyFill="1" applyBorder="1" applyAlignment="1" applyProtection="1">
      <alignment horizontal="center" vertical="center"/>
      <protection locked="0"/>
    </xf>
    <xf numFmtId="0" fontId="83" fillId="30" borderId="28" xfId="60" applyFont="1" applyFill="1" applyBorder="1" applyAlignment="1" applyProtection="1">
      <alignment horizontal="center" vertical="center"/>
      <protection locked="0"/>
    </xf>
    <xf numFmtId="0" fontId="83" fillId="30" borderId="27" xfId="60" applyFont="1" applyFill="1" applyBorder="1" applyAlignment="1" applyProtection="1">
      <alignment horizontal="center" vertical="center"/>
      <protection locked="0"/>
    </xf>
    <xf numFmtId="0" fontId="1" fillId="24" borderId="0" xfId="60" applyFill="1">
      <alignment vertical="center"/>
    </xf>
    <xf numFmtId="0" fontId="74" fillId="24" borderId="0" xfId="60" applyFont="1" applyFill="1" applyAlignment="1">
      <alignment horizontal="left" vertical="center"/>
    </xf>
    <xf numFmtId="0" fontId="84" fillId="24" borderId="0" xfId="60" applyFont="1" applyFill="1" applyAlignment="1">
      <alignment horizontal="left" vertical="center"/>
    </xf>
    <xf numFmtId="0" fontId="74" fillId="24" borderId="0" xfId="60" applyFont="1" applyFill="1">
      <alignment vertical="center"/>
    </xf>
    <xf numFmtId="0" fontId="74" fillId="30" borderId="21" xfId="60" applyFont="1" applyFill="1" applyBorder="1" applyAlignment="1">
      <alignment horizontal="left" vertical="center"/>
    </xf>
    <xf numFmtId="0" fontId="74" fillId="28" borderId="21" xfId="60" applyFont="1" applyFill="1" applyBorder="1" applyAlignment="1">
      <alignment horizontal="left" vertical="center"/>
    </xf>
    <xf numFmtId="0" fontId="85" fillId="24" borderId="0" xfId="60" applyFont="1" applyFill="1" applyAlignment="1">
      <alignment horizontal="left" vertical="center"/>
    </xf>
    <xf numFmtId="0" fontId="74" fillId="24" borderId="0" xfId="60" applyFont="1" applyFill="1" applyAlignment="1">
      <alignment horizontal="center" vertical="center"/>
    </xf>
    <xf numFmtId="0" fontId="74" fillId="24" borderId="21" xfId="60" applyFont="1" applyFill="1" applyBorder="1" applyAlignment="1">
      <alignment horizontal="center" vertical="center"/>
    </xf>
    <xf numFmtId="0" fontId="74" fillId="24" borderId="21" xfId="60" applyFont="1" applyFill="1" applyBorder="1" applyAlignment="1">
      <alignment horizontal="left" vertical="center"/>
    </xf>
    <xf numFmtId="0" fontId="86" fillId="24" borderId="0" xfId="60" applyFont="1" applyFill="1">
      <alignment vertical="center"/>
    </xf>
    <xf numFmtId="0" fontId="86" fillId="24" borderId="0" xfId="60" applyFont="1" applyFill="1" applyAlignment="1">
      <alignment horizontal="left" vertical="center"/>
    </xf>
    <xf numFmtId="0" fontId="88" fillId="24" borderId="0" xfId="60" applyFont="1" applyFill="1">
      <alignment vertical="center"/>
    </xf>
    <xf numFmtId="0" fontId="86" fillId="24" borderId="0" xfId="60" applyFont="1" applyFill="1" applyAlignment="1">
      <alignment vertical="center" shrinkToFit="1"/>
    </xf>
    <xf numFmtId="0" fontId="74" fillId="24" borderId="0" xfId="60" applyFont="1" applyFill="1" applyAlignment="1">
      <alignment vertical="center" wrapText="1"/>
    </xf>
    <xf numFmtId="0" fontId="74" fillId="31" borderId="0" xfId="60" applyFont="1" applyFill="1" applyAlignment="1">
      <alignment vertical="center" wrapText="1"/>
    </xf>
    <xf numFmtId="0" fontId="73" fillId="24" borderId="0" xfId="60" applyFont="1" applyFill="1" applyAlignment="1"/>
    <xf numFmtId="0" fontId="73" fillId="24" borderId="0" xfId="60" applyFont="1" applyFill="1">
      <alignment vertical="center"/>
    </xf>
    <xf numFmtId="0" fontId="73" fillId="24" borderId="0" xfId="60" applyFont="1" applyFill="1" applyAlignment="1">
      <alignment vertical="center" wrapText="1"/>
    </xf>
    <xf numFmtId="0" fontId="73" fillId="24" borderId="0" xfId="60" applyFont="1" applyFill="1" applyAlignment="1">
      <alignment horizontal="justify" vertical="center" wrapText="1"/>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13" xfId="43" applyFont="1" applyFill="1" applyBorder="1" applyAlignment="1">
      <alignment horizontal="left"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5"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5" fillId="24" borderId="0" xfId="43" applyFont="1" applyFill="1" applyBorder="1" applyAlignment="1">
      <alignment horizontal="center" vertical="top" wrapText="1"/>
    </xf>
    <xf numFmtId="0" fontId="5" fillId="24" borderId="0" xfId="43" applyFont="1" applyFill="1" applyBorder="1" applyAlignment="1">
      <alignment horizontal="justify" vertical="top" wrapText="1"/>
    </xf>
    <xf numFmtId="0" fontId="37" fillId="24" borderId="0" xfId="43" applyFont="1" applyFill="1" applyAlignment="1">
      <alignment horizontal="left" vertical="center"/>
    </xf>
    <xf numFmtId="0" fontId="37" fillId="24" borderId="35" xfId="43" applyFont="1" applyFill="1" applyBorder="1" applyAlignment="1">
      <alignment horizontal="center" vertical="center" textRotation="255"/>
    </xf>
    <xf numFmtId="0" fontId="37" fillId="24" borderId="39" xfId="42" applyFont="1" applyFill="1" applyBorder="1" applyAlignment="1">
      <alignment horizontal="center" vertical="center" textRotation="255"/>
    </xf>
    <xf numFmtId="0" fontId="37" fillId="24" borderId="45" xfId="42" applyFont="1" applyFill="1" applyBorder="1" applyAlignment="1">
      <alignment horizontal="center" vertical="center" textRotation="255"/>
    </xf>
    <xf numFmtId="0" fontId="37" fillId="24" borderId="36" xfId="43" applyFont="1" applyFill="1" applyBorder="1" applyAlignment="1">
      <alignment horizontal="left" vertical="center"/>
    </xf>
    <xf numFmtId="0" fontId="37" fillId="24" borderId="37" xfId="43" applyFont="1" applyFill="1" applyBorder="1" applyAlignment="1">
      <alignment horizontal="left" vertical="center"/>
    </xf>
    <xf numFmtId="0" fontId="37" fillId="24" borderId="38" xfId="43" applyFont="1" applyFill="1" applyBorder="1" applyAlignment="1">
      <alignment horizontal="left" vertical="center"/>
    </xf>
    <xf numFmtId="0" fontId="37" fillId="24" borderId="110" xfId="43" applyFont="1" applyFill="1" applyBorder="1" applyAlignment="1">
      <alignment horizontal="left" vertical="center"/>
    </xf>
    <xf numFmtId="0" fontId="37" fillId="24" borderId="111" xfId="43" applyFont="1" applyFill="1" applyBorder="1" applyAlignment="1">
      <alignment horizontal="left" vertical="center"/>
    </xf>
    <xf numFmtId="0" fontId="37" fillId="24" borderId="112" xfId="43" applyFont="1" applyFill="1" applyBorder="1" applyAlignment="1">
      <alignment horizontal="left" vertical="center"/>
    </xf>
    <xf numFmtId="0" fontId="37" fillId="24" borderId="42"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43" xfId="46" applyFont="1" applyFill="1" applyBorder="1" applyAlignment="1">
      <alignment horizontal="left" vertical="center" wrapText="1"/>
    </xf>
    <xf numFmtId="49" fontId="37" fillId="24" borderId="44" xfId="43" applyNumberFormat="1" applyFont="1" applyFill="1" applyBorder="1" applyAlignment="1">
      <alignment horizontal="left" vertical="center"/>
    </xf>
    <xf numFmtId="0" fontId="37" fillId="24" borderId="41" xfId="46" applyFont="1" applyFill="1" applyBorder="1" applyAlignment="1">
      <alignment horizontal="center" vertical="center" wrapText="1"/>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40" xfId="43" applyFont="1" applyFill="1" applyBorder="1" applyAlignment="1">
      <alignment horizontal="left" vertical="center" wrapText="1"/>
    </xf>
    <xf numFmtId="0" fontId="39" fillId="24" borderId="0" xfId="43" applyFont="1" applyFill="1" applyBorder="1" applyAlignment="1">
      <alignment horizontal="center" vertical="center"/>
    </xf>
    <xf numFmtId="176" fontId="37" fillId="24" borderId="20" xfId="43" applyNumberFormat="1" applyFont="1" applyFill="1" applyBorder="1" applyAlignment="1">
      <alignment horizontal="left" vertical="top"/>
    </xf>
    <xf numFmtId="176" fontId="37" fillId="24" borderId="12" xfId="43" applyNumberFormat="1" applyFont="1" applyFill="1" applyBorder="1" applyAlignment="1">
      <alignment horizontal="left" vertical="top"/>
    </xf>
    <xf numFmtId="176" fontId="37" fillId="24" borderId="43" xfId="43" applyNumberFormat="1" applyFont="1" applyFill="1" applyBorder="1" applyAlignment="1">
      <alignment horizontal="left" vertical="top"/>
    </xf>
    <xf numFmtId="0" fontId="37" fillId="24" borderId="46" xfId="43" applyFont="1" applyFill="1" applyBorder="1" applyAlignment="1">
      <alignment horizontal="left" vertical="center"/>
    </xf>
    <xf numFmtId="0" fontId="37" fillId="24" borderId="47" xfId="43" applyFont="1" applyFill="1" applyBorder="1" applyAlignment="1">
      <alignment horizontal="left" vertical="center"/>
    </xf>
    <xf numFmtId="0" fontId="37" fillId="24" borderId="48" xfId="43" applyFont="1" applyFill="1" applyBorder="1" applyAlignment="1">
      <alignment horizontal="left" vertical="center"/>
    </xf>
    <xf numFmtId="0" fontId="39" fillId="24" borderId="0" xfId="43" applyFont="1" applyFill="1" applyBorder="1" applyAlignment="1">
      <alignment horizontal="left" vertical="center"/>
    </xf>
    <xf numFmtId="0" fontId="37" fillId="24" borderId="13" xfId="43" applyFont="1" applyFill="1" applyBorder="1" applyAlignment="1">
      <alignment horizontal="left" vertical="top" wrapText="1"/>
    </xf>
    <xf numFmtId="0" fontId="37" fillId="24" borderId="14" xfId="43" applyFont="1" applyFill="1" applyBorder="1" applyAlignment="1">
      <alignment horizontal="left" vertical="top" wrapText="1"/>
    </xf>
    <xf numFmtId="0" fontId="37" fillId="24" borderId="15" xfId="43" applyFont="1" applyFill="1" applyBorder="1" applyAlignment="1">
      <alignment horizontal="left" vertical="top" wrapText="1"/>
    </xf>
    <xf numFmtId="0" fontId="37" fillId="24" borderId="20" xfId="43" applyFont="1" applyFill="1" applyBorder="1" applyAlignment="1">
      <alignment horizontal="left" vertical="top" wrapText="1"/>
    </xf>
    <xf numFmtId="0" fontId="37" fillId="24" borderId="12" xfId="43" applyFont="1" applyFill="1" applyBorder="1" applyAlignment="1">
      <alignment horizontal="left" vertical="top" wrapText="1"/>
    </xf>
    <xf numFmtId="0" fontId="37" fillId="24" borderId="18" xfId="43" applyFont="1" applyFill="1" applyBorder="1" applyAlignment="1">
      <alignment horizontal="left" vertical="top" wrapText="1"/>
    </xf>
    <xf numFmtId="0" fontId="37" fillId="24" borderId="13" xfId="43" applyFont="1" applyFill="1" applyBorder="1" applyAlignment="1">
      <alignment horizontal="left" vertical="top"/>
    </xf>
    <xf numFmtId="0" fontId="37" fillId="24" borderId="14" xfId="43" applyFont="1" applyFill="1" applyBorder="1" applyAlignment="1">
      <alignment horizontal="left" vertical="top"/>
    </xf>
    <xf numFmtId="0" fontId="37" fillId="24" borderId="41" xfId="43" applyFont="1" applyFill="1" applyBorder="1" applyAlignment="1">
      <alignment horizontal="left" vertical="top"/>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39" xfId="43" applyFont="1" applyFill="1" applyBorder="1" applyAlignment="1">
      <alignment horizontal="center" vertical="center" textRotation="255"/>
    </xf>
    <xf numFmtId="0" fontId="37" fillId="24" borderId="45" xfId="43" applyFont="1" applyFill="1" applyBorder="1" applyAlignment="1">
      <alignment horizontal="center" vertical="center" textRotation="255"/>
    </xf>
    <xf numFmtId="0" fontId="37" fillId="24" borderId="49" xfId="43" applyFont="1" applyFill="1" applyBorder="1" applyAlignment="1">
      <alignment horizontal="left" vertical="center"/>
    </xf>
    <xf numFmtId="0" fontId="37" fillId="24" borderId="50" xfId="43" applyFont="1" applyFill="1" applyBorder="1" applyAlignment="1">
      <alignment horizontal="left" vertical="center"/>
    </xf>
    <xf numFmtId="0" fontId="37" fillId="24" borderId="51" xfId="43" applyFont="1" applyFill="1" applyBorder="1" applyAlignment="1">
      <alignment horizontal="left" vertical="center"/>
    </xf>
    <xf numFmtId="0" fontId="37" fillId="24" borderId="49" xfId="46" applyFont="1" applyFill="1" applyBorder="1" applyAlignment="1">
      <alignment horizontal="left" vertical="top" wrapText="1"/>
    </xf>
    <xf numFmtId="0" fontId="37" fillId="24" borderId="50" xfId="46" applyFont="1" applyFill="1" applyBorder="1" applyAlignment="1">
      <alignment horizontal="left" vertical="top" wrapText="1"/>
    </xf>
    <xf numFmtId="0" fontId="37" fillId="24" borderId="51" xfId="46" applyFont="1" applyFill="1" applyBorder="1" applyAlignment="1">
      <alignment horizontal="left" vertical="top" wrapText="1"/>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44" xfId="46" applyNumberFormat="1" applyFont="1" applyFill="1" applyBorder="1" applyAlignment="1">
      <alignment horizontal="left" vertical="center" wrapText="1" indent="1"/>
    </xf>
    <xf numFmtId="0" fontId="37" fillId="24" borderId="43" xfId="43" applyFont="1" applyFill="1" applyBorder="1" applyAlignment="1">
      <alignment horizontal="center" vertical="center"/>
    </xf>
    <xf numFmtId="0" fontId="37" fillId="24" borderId="53" xfId="43" applyFont="1" applyFill="1" applyBorder="1" applyAlignment="1">
      <alignment horizontal="left" vertical="center"/>
    </xf>
    <xf numFmtId="0" fontId="39" fillId="24" borderId="37" xfId="43" applyFont="1" applyFill="1" applyBorder="1" applyAlignment="1">
      <alignment horizontal="center" vertical="top" wrapText="1"/>
    </xf>
    <xf numFmtId="0" fontId="39" fillId="24" borderId="0" xfId="43" applyFont="1" applyFill="1" applyBorder="1" applyAlignment="1">
      <alignment horizontal="center" vertical="top" wrapText="1"/>
    </xf>
    <xf numFmtId="0" fontId="39" fillId="24" borderId="37" xfId="43" applyFont="1" applyFill="1" applyBorder="1" applyAlignment="1">
      <alignment horizontal="justify" vertical="top" wrapText="1"/>
    </xf>
    <xf numFmtId="0" fontId="39" fillId="24" borderId="0" xfId="43" applyFont="1" applyFill="1" applyBorder="1" applyAlignment="1">
      <alignment horizontal="justify" vertical="top" wrapText="1"/>
    </xf>
    <xf numFmtId="0" fontId="37" fillId="24" borderId="116" xfId="43" applyFont="1" applyFill="1" applyBorder="1" applyAlignment="1">
      <alignment horizontal="left" vertical="center"/>
    </xf>
    <xf numFmtId="0" fontId="37" fillId="24" borderId="36" xfId="43" applyFont="1" applyFill="1" applyBorder="1" applyAlignment="1">
      <alignment horizontal="center" vertical="center"/>
    </xf>
    <xf numFmtId="0" fontId="37" fillId="24" borderId="37" xfId="43" applyFont="1" applyFill="1" applyBorder="1" applyAlignment="1">
      <alignment horizontal="center" vertical="center"/>
    </xf>
    <xf numFmtId="0" fontId="37" fillId="24" borderId="38" xfId="43" applyFont="1" applyFill="1" applyBorder="1" applyAlignment="1">
      <alignment horizontal="center" vertical="center"/>
    </xf>
    <xf numFmtId="176" fontId="37" fillId="24" borderId="36" xfId="43" applyNumberFormat="1" applyFont="1" applyFill="1" applyBorder="1" applyAlignment="1">
      <alignment horizontal="left" vertical="center"/>
    </xf>
    <xf numFmtId="176" fontId="37" fillId="24" borderId="37" xfId="43" applyNumberFormat="1" applyFont="1" applyFill="1" applyBorder="1" applyAlignment="1">
      <alignment horizontal="left" vertical="center"/>
    </xf>
    <xf numFmtId="176" fontId="37" fillId="24" borderId="54" xfId="43" applyNumberFormat="1" applyFont="1" applyFill="1" applyBorder="1" applyAlignment="1">
      <alignment horizontal="left" vertical="center"/>
    </xf>
    <xf numFmtId="176" fontId="37" fillId="24" borderId="20"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43" xfId="43" applyNumberFormat="1" applyFont="1" applyFill="1" applyBorder="1" applyAlignment="1">
      <alignment horizontal="left" vertical="center"/>
    </xf>
    <xf numFmtId="0" fontId="37" fillId="24" borderId="46" xfId="46" applyFont="1" applyFill="1" applyBorder="1" applyAlignment="1">
      <alignment horizontal="left" vertical="center" wrapText="1"/>
    </xf>
    <xf numFmtId="0" fontId="37" fillId="24" borderId="47" xfId="46" applyFont="1" applyFill="1" applyBorder="1" applyAlignment="1">
      <alignment horizontal="left" vertical="center" wrapText="1"/>
    </xf>
    <xf numFmtId="0" fontId="37" fillId="24" borderId="55" xfId="46" applyFont="1" applyFill="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7" fillId="0" borderId="13" xfId="43" applyNumberFormat="1" applyFont="1" applyBorder="1" applyAlignment="1">
      <alignment horizontal="left" vertical="center"/>
    </xf>
    <xf numFmtId="49" fontId="37" fillId="0" borderId="14" xfId="43" applyNumberFormat="1" applyFont="1" applyBorder="1" applyAlignment="1">
      <alignment horizontal="left" vertical="center"/>
    </xf>
    <xf numFmtId="49" fontId="37" fillId="0" borderId="15" xfId="43" applyNumberFormat="1" applyFont="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20" xfId="43" applyNumberFormat="1" applyFont="1" applyBorder="1" applyAlignment="1">
      <alignment horizontal="left" vertical="center"/>
    </xf>
    <xf numFmtId="49" fontId="37" fillId="0" borderId="12" xfId="43" applyNumberFormat="1" applyFont="1" applyBorder="1" applyAlignment="1">
      <alignment horizontal="left" vertical="center"/>
    </xf>
    <xf numFmtId="49" fontId="37" fillId="0" borderId="18" xfId="43" applyNumberFormat="1" applyFont="1" applyBorder="1" applyAlignment="1">
      <alignment horizontal="left" vertical="center"/>
    </xf>
    <xf numFmtId="49" fontId="37" fillId="0" borderId="13" xfId="46" applyNumberFormat="1" applyFont="1" applyBorder="1" applyAlignment="1">
      <alignment horizontal="left" vertical="top"/>
    </xf>
    <xf numFmtId="49" fontId="37" fillId="0" borderId="14" xfId="46" applyNumberFormat="1" applyFont="1" applyBorder="1" applyAlignment="1">
      <alignment horizontal="left" vertical="top"/>
    </xf>
    <xf numFmtId="49" fontId="37" fillId="0" borderId="20" xfId="46" applyNumberFormat="1" applyFont="1" applyBorder="1" applyAlignment="1">
      <alignment horizontal="left" vertical="top"/>
    </xf>
    <xf numFmtId="49" fontId="37" fillId="0" borderId="12" xfId="46" applyNumberFormat="1" applyFont="1" applyBorder="1" applyAlignment="1">
      <alignment horizontal="left" vertical="top"/>
    </xf>
    <xf numFmtId="49" fontId="37" fillId="0" borderId="14" xfId="46" applyNumberFormat="1" applyFont="1" applyBorder="1" applyAlignment="1">
      <alignment horizontal="left" vertical="center" wrapText="1"/>
    </xf>
    <xf numFmtId="49" fontId="37" fillId="0" borderId="15"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49" fontId="37" fillId="0" borderId="13"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7" fillId="0" borderId="13" xfId="43" applyNumberFormat="1" applyFont="1" applyBorder="1" applyAlignment="1">
      <alignment horizontal="left" vertical="center" wrapText="1"/>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24" borderId="13" xfId="43" applyNumberFormat="1" applyFont="1" applyFill="1" applyBorder="1" applyAlignment="1">
      <alignment horizontal="left" vertical="center"/>
    </xf>
    <xf numFmtId="49" fontId="37" fillId="24" borderId="14" xfId="43" applyNumberFormat="1" applyFont="1" applyFill="1" applyBorder="1" applyAlignment="1">
      <alignment horizontal="left" vertical="center"/>
    </xf>
    <xf numFmtId="49" fontId="37" fillId="24" borderId="16" xfId="43" applyNumberFormat="1" applyFont="1" applyFill="1" applyBorder="1" applyAlignment="1">
      <alignment horizontal="left" vertical="center"/>
    </xf>
    <xf numFmtId="49" fontId="37" fillId="24" borderId="0" xfId="43" applyNumberFormat="1" applyFont="1" applyFill="1" applyBorder="1" applyAlignment="1">
      <alignment horizontal="left" vertical="center"/>
    </xf>
    <xf numFmtId="49" fontId="37" fillId="0" borderId="13"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6"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9" fillId="0" borderId="14"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9"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6" xfId="43" applyNumberFormat="1" applyFont="1" applyBorder="1" applyAlignment="1">
      <alignment horizontal="left" vertical="top"/>
    </xf>
    <xf numFmtId="49" fontId="37" fillId="0" borderId="0" xfId="43" applyNumberFormat="1" applyFont="1" applyBorder="1" applyAlignment="1">
      <alignment horizontal="left" vertical="top"/>
    </xf>
    <xf numFmtId="49" fontId="37" fillId="0" borderId="17" xfId="43" applyNumberFormat="1" applyFont="1" applyBorder="1" applyAlignment="1">
      <alignment horizontal="left" vertical="top"/>
    </xf>
    <xf numFmtId="49" fontId="37" fillId="0" borderId="20" xfId="43" applyNumberFormat="1" applyFont="1" applyBorder="1" applyAlignment="1">
      <alignment horizontal="left" vertical="top"/>
    </xf>
    <xf numFmtId="49" fontId="37" fillId="0" borderId="12" xfId="43" applyNumberFormat="1" applyFont="1" applyBorder="1" applyAlignment="1">
      <alignment horizontal="left" vertical="top"/>
    </xf>
    <xf numFmtId="49" fontId="37" fillId="0" borderId="18" xfId="43" applyNumberFormat="1" applyFont="1" applyBorder="1" applyAlignment="1">
      <alignment horizontal="left" vertical="top"/>
    </xf>
    <xf numFmtId="49" fontId="5" fillId="0" borderId="19" xfId="43" applyNumberFormat="1" applyFont="1" applyFill="1" applyBorder="1" applyAlignment="1">
      <alignment horizontal="left" vertical="center"/>
    </xf>
    <xf numFmtId="49" fontId="5" fillId="0" borderId="10" xfId="43" applyNumberFormat="1" applyFont="1" applyFill="1" applyBorder="1" applyAlignment="1">
      <alignment horizontal="left" vertical="center"/>
    </xf>
    <xf numFmtId="49" fontId="5" fillId="0" borderId="11" xfId="43" applyNumberFormat="1" applyFont="1" applyFill="1" applyBorder="1" applyAlignment="1">
      <alignment horizontal="left" vertical="center"/>
    </xf>
    <xf numFmtId="49" fontId="5" fillId="0" borderId="13" xfId="43" applyNumberFormat="1" applyFont="1" applyFill="1" applyBorder="1" applyAlignment="1">
      <alignment horizontal="left" vertical="center"/>
    </xf>
    <xf numFmtId="49" fontId="5" fillId="0" borderId="14" xfId="43" applyNumberFormat="1" applyFont="1" applyFill="1" applyBorder="1" applyAlignment="1">
      <alignment horizontal="left" vertical="center"/>
    </xf>
    <xf numFmtId="49" fontId="5" fillId="0" borderId="15" xfId="43" applyNumberFormat="1" applyFont="1" applyFill="1" applyBorder="1" applyAlignment="1">
      <alignment horizontal="left" vertical="center"/>
    </xf>
    <xf numFmtId="49" fontId="5" fillId="0" borderId="20" xfId="43" applyNumberFormat="1" applyFont="1" applyFill="1" applyBorder="1" applyAlignment="1">
      <alignment horizontal="left" vertical="center"/>
    </xf>
    <xf numFmtId="49" fontId="5" fillId="0" borderId="12" xfId="43" applyNumberFormat="1" applyFont="1" applyFill="1" applyBorder="1" applyAlignment="1">
      <alignment horizontal="left" vertical="center"/>
    </xf>
    <xf numFmtId="49" fontId="5" fillId="0" borderId="18" xfId="43" applyNumberFormat="1" applyFont="1" applyFill="1" applyBorder="1" applyAlignment="1">
      <alignment horizontal="left" vertical="center"/>
    </xf>
    <xf numFmtId="49" fontId="37" fillId="0" borderId="10" xfId="43" applyNumberFormat="1" applyFont="1" applyBorder="1" applyAlignment="1">
      <alignment horizontal="center" vertical="center"/>
    </xf>
    <xf numFmtId="49" fontId="37" fillId="24" borderId="15" xfId="43" applyNumberFormat="1" applyFont="1" applyFill="1" applyBorder="1" applyAlignment="1">
      <alignment horizontal="center" vertical="center"/>
    </xf>
    <xf numFmtId="49" fontId="37" fillId="0" borderId="16" xfId="43" applyNumberFormat="1" applyFont="1" applyBorder="1" applyAlignment="1">
      <alignment horizontal="left" vertical="top" wrapText="1"/>
    </xf>
    <xf numFmtId="49" fontId="37" fillId="0" borderId="0" xfId="43" applyNumberFormat="1" applyFont="1" applyBorder="1" applyAlignment="1">
      <alignment horizontal="left" vertical="top" wrapText="1"/>
    </xf>
    <xf numFmtId="49" fontId="37" fillId="0" borderId="17" xfId="43" applyNumberFormat="1" applyFont="1" applyBorder="1" applyAlignment="1">
      <alignment horizontal="left" vertical="top" wrapText="1"/>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37" fillId="0" borderId="14" xfId="46" applyNumberFormat="1" applyFont="1" applyBorder="1" applyAlignment="1">
      <alignment horizontal="center" vertical="center"/>
    </xf>
    <xf numFmtId="49" fontId="37" fillId="0" borderId="15" xfId="46" applyNumberFormat="1" applyFont="1" applyBorder="1" applyAlignment="1">
      <alignment horizontal="center" vertical="center"/>
    </xf>
    <xf numFmtId="49" fontId="37" fillId="24" borderId="20" xfId="43" applyNumberFormat="1" applyFont="1" applyFill="1" applyBorder="1" applyAlignment="1">
      <alignment horizontal="left" vertical="center"/>
    </xf>
    <xf numFmtId="49" fontId="37" fillId="24" borderId="12" xfId="43" applyNumberFormat="1" applyFont="1" applyFill="1" applyBorder="1" applyAlignment="1">
      <alignment horizontal="left"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7" fillId="0" borderId="10" xfId="43" applyNumberFormat="1" applyFont="1" applyBorder="1" applyAlignment="1">
      <alignment horizontal="left" vertical="center"/>
    </xf>
    <xf numFmtId="49" fontId="37" fillId="0" borderId="11" xfId="43" applyNumberFormat="1" applyFont="1" applyBorder="1" applyAlignment="1">
      <alignment horizontal="left" vertical="center"/>
    </xf>
    <xf numFmtId="0" fontId="46" fillId="24" borderId="66"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9" xfId="53" applyFont="1" applyFill="1" applyBorder="1" applyAlignment="1">
      <alignment horizontal="right" vertical="center" wrapText="1"/>
    </xf>
    <xf numFmtId="0" fontId="46" fillId="24" borderId="10" xfId="53" applyFont="1" applyFill="1" applyBorder="1" applyAlignment="1">
      <alignment horizontal="right"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35" fillId="24" borderId="19" xfId="53" applyFont="1" applyFill="1" applyBorder="1" applyAlignment="1">
      <alignment horizontal="right" vertical="top"/>
    </xf>
    <xf numFmtId="0" fontId="35" fillId="24" borderId="10" xfId="53" applyFont="1" applyFill="1" applyBorder="1" applyAlignment="1">
      <alignment horizontal="right" vertical="top"/>
    </xf>
    <xf numFmtId="0" fontId="46" fillId="24" borderId="21" xfId="53" applyFont="1" applyFill="1" applyBorder="1" applyAlignment="1">
      <alignment horizontal="center" vertical="center" wrapText="1"/>
    </xf>
    <xf numFmtId="49" fontId="46" fillId="24" borderId="21" xfId="53" applyNumberFormat="1" applyFont="1" applyFill="1" applyBorder="1" applyAlignment="1">
      <alignment horizontal="left" vertical="center" wrapText="1"/>
    </xf>
    <xf numFmtId="49" fontId="46" fillId="24" borderId="64" xfId="53" applyNumberFormat="1" applyFont="1" applyFill="1" applyBorder="1" applyAlignment="1">
      <alignment horizontal="left" vertical="center" wrapText="1"/>
    </xf>
    <xf numFmtId="0" fontId="46" fillId="26" borderId="100" xfId="53" applyFont="1" applyFill="1" applyBorder="1" applyAlignment="1">
      <alignment horizontal="left" vertical="center" wrapText="1"/>
    </xf>
    <xf numFmtId="0" fontId="46" fillId="26" borderId="81" xfId="53" applyFont="1" applyFill="1" applyBorder="1" applyAlignment="1">
      <alignment horizontal="left" vertical="center" wrapText="1"/>
    </xf>
    <xf numFmtId="0" fontId="46" fillId="26" borderId="84" xfId="53" applyFont="1" applyFill="1" applyBorder="1" applyAlignment="1">
      <alignment horizontal="left" vertical="center" wrapText="1"/>
    </xf>
    <xf numFmtId="0" fontId="46" fillId="26" borderId="91" xfId="53" applyFont="1" applyFill="1" applyBorder="1" applyAlignment="1">
      <alignment horizontal="left" vertical="center" wrapText="1"/>
    </xf>
    <xf numFmtId="0" fontId="46" fillId="24" borderId="63"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center" vertical="center" wrapText="1"/>
    </xf>
    <xf numFmtId="49" fontId="46" fillId="24" borderId="44" xfId="53" applyNumberFormat="1" applyFont="1" applyFill="1" applyBorder="1" applyAlignment="1">
      <alignment horizontal="center" vertical="center" wrapText="1"/>
    </xf>
    <xf numFmtId="0" fontId="35" fillId="24" borderId="0" xfId="53" applyFont="1" applyFill="1" applyAlignment="1">
      <alignment horizontal="justify" vertical="top" wrapText="1"/>
    </xf>
    <xf numFmtId="0" fontId="46" fillId="24" borderId="62"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4"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35" fillId="24" borderId="69" xfId="53" applyFont="1" applyFill="1" applyBorder="1" applyAlignment="1">
      <alignment horizontal="center" vertical="center"/>
    </xf>
    <xf numFmtId="0" fontId="35" fillId="24" borderId="67" xfId="53" applyFont="1" applyFill="1" applyBorder="1" applyAlignment="1">
      <alignment horizontal="center" vertical="center"/>
    </xf>
    <xf numFmtId="0" fontId="35" fillId="24" borderId="70" xfId="53" applyFont="1" applyFill="1" applyBorder="1" applyAlignment="1">
      <alignment horizontal="center" vertical="center"/>
    </xf>
    <xf numFmtId="0" fontId="45" fillId="24" borderId="0" xfId="53" applyFont="1" applyFill="1" applyAlignment="1">
      <alignment horizontal="left" wrapText="1"/>
    </xf>
    <xf numFmtId="0" fontId="35" fillId="24" borderId="0" xfId="53" applyFont="1" applyFill="1" applyAlignment="1">
      <alignment horizontal="left"/>
    </xf>
    <xf numFmtId="0" fontId="46" fillId="24" borderId="60" xfId="53" applyFont="1" applyFill="1" applyBorder="1" applyAlignment="1">
      <alignment horizontal="center" vertical="center" textRotation="255" wrapText="1"/>
    </xf>
    <xf numFmtId="0" fontId="46" fillId="24" borderId="62" xfId="53" applyFont="1" applyFill="1" applyBorder="1" applyAlignment="1">
      <alignment horizontal="center" vertical="center" textRotation="255" wrapText="1"/>
    </xf>
    <xf numFmtId="0" fontId="46" fillId="24" borderId="61" xfId="53" applyFont="1" applyFill="1" applyBorder="1" applyAlignment="1">
      <alignment horizontal="center" vertical="center" wrapText="1"/>
    </xf>
    <xf numFmtId="0" fontId="46" fillId="24" borderId="49" xfId="53" applyFont="1" applyFill="1" applyBorder="1" applyAlignment="1">
      <alignment horizontal="left" vertical="center" wrapText="1"/>
    </xf>
    <xf numFmtId="0" fontId="46" fillId="24" borderId="50" xfId="53" applyFont="1" applyFill="1" applyBorder="1" applyAlignment="1">
      <alignment horizontal="left" vertical="center" wrapText="1"/>
    </xf>
    <xf numFmtId="0" fontId="46" fillId="24" borderId="52" xfId="53" applyFont="1" applyFill="1" applyBorder="1" applyAlignment="1">
      <alignment horizontal="left" vertical="center" wrapText="1"/>
    </xf>
    <xf numFmtId="0" fontId="46" fillId="24" borderId="21" xfId="53" applyFont="1" applyFill="1" applyBorder="1" applyAlignment="1">
      <alignment horizontal="left" vertical="center" wrapText="1"/>
    </xf>
    <xf numFmtId="0" fontId="46" fillId="24" borderId="64" xfId="53" applyFont="1" applyFill="1" applyBorder="1" applyAlignment="1">
      <alignment horizontal="left"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49" fontId="46" fillId="24" borderId="0" xfId="53" applyNumberFormat="1" applyFont="1" applyFill="1" applyAlignment="1">
      <alignment horizontal="center" vertical="center" wrapText="1"/>
    </xf>
    <xf numFmtId="0" fontId="46" fillId="24" borderId="42" xfId="53" applyFont="1" applyFill="1" applyBorder="1" applyAlignment="1">
      <alignment horizontal="center" vertical="center" wrapText="1"/>
    </xf>
    <xf numFmtId="0" fontId="35" fillId="24" borderId="0" xfId="53" applyFont="1" applyFill="1" applyAlignment="1">
      <alignment horizontal="left" vertical="center"/>
    </xf>
    <xf numFmtId="0" fontId="35" fillId="24" borderId="42" xfId="53" applyFont="1" applyFill="1" applyBorder="1" applyAlignment="1">
      <alignment horizontal="left"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42" xfId="53" applyFont="1" applyFill="1" applyBorder="1" applyAlignment="1">
      <alignment horizontal="left"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7" fillId="24" borderId="10" xfId="53" applyNumberFormat="1" applyFont="1" applyFill="1" applyBorder="1" applyAlignment="1">
      <alignment horizontal="righ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44" xfId="53" applyFont="1" applyFill="1" applyBorder="1" applyAlignment="1">
      <alignment horizontal="center" vertical="center"/>
    </xf>
    <xf numFmtId="0" fontId="46" fillId="24" borderId="73" xfId="53" applyFont="1" applyFill="1" applyBorder="1" applyAlignment="1">
      <alignment horizontal="left" vertical="center" wrapText="1" indent="4"/>
    </xf>
    <xf numFmtId="0" fontId="46" fillId="24" borderId="47" xfId="53" applyFont="1" applyFill="1" applyBorder="1" applyAlignment="1">
      <alignment horizontal="left" vertical="center" wrapText="1" indent="4"/>
    </xf>
    <xf numFmtId="0" fontId="46" fillId="24" borderId="101" xfId="53" applyFont="1" applyFill="1" applyBorder="1" applyAlignment="1">
      <alignment horizontal="left" vertical="center" wrapText="1"/>
    </xf>
    <xf numFmtId="0" fontId="46" fillId="24" borderId="47" xfId="53" applyFont="1" applyFill="1" applyBorder="1" applyAlignment="1">
      <alignment horizontal="left" vertical="center" wrapText="1"/>
    </xf>
    <xf numFmtId="0" fontId="46" fillId="24" borderId="55" xfId="53" applyFont="1" applyFill="1" applyBorder="1" applyAlignment="1">
      <alignment horizontal="left" vertical="center" wrapText="1"/>
    </xf>
    <xf numFmtId="0" fontId="46" fillId="26" borderId="66" xfId="53" applyFont="1" applyFill="1" applyBorder="1" applyAlignment="1">
      <alignment horizontal="left" vertical="center" wrapText="1"/>
    </xf>
    <xf numFmtId="0" fontId="46" fillId="26" borderId="12" xfId="53" applyFont="1" applyFill="1" applyBorder="1" applyAlignment="1">
      <alignment horizontal="left" vertical="center" wrapText="1"/>
    </xf>
    <xf numFmtId="0" fontId="46" fillId="26" borderId="0" xfId="53" applyFont="1" applyFill="1" applyAlignment="1">
      <alignment horizontal="left" vertical="center" wrapText="1"/>
    </xf>
    <xf numFmtId="0" fontId="46" fillId="26" borderId="43" xfId="53" applyFont="1" applyFill="1" applyBorder="1" applyAlignment="1">
      <alignment horizontal="left" vertical="center" wrapText="1"/>
    </xf>
    <xf numFmtId="0" fontId="46" fillId="24" borderId="66" xfId="53" applyFont="1" applyFill="1" applyBorder="1" applyAlignment="1">
      <alignment horizontal="center" vertical="center" shrinkToFit="1"/>
    </xf>
    <xf numFmtId="0" fontId="46" fillId="24" borderId="12" xfId="53" applyFont="1" applyFill="1" applyBorder="1" applyAlignment="1">
      <alignment horizontal="center" vertical="center" shrinkToFit="1"/>
    </xf>
    <xf numFmtId="0" fontId="46" fillId="24" borderId="10" xfId="53" applyFont="1" applyFill="1" applyBorder="1" applyAlignment="1">
      <alignment horizontal="left" vertical="center" wrapText="1"/>
    </xf>
    <xf numFmtId="0" fontId="46" fillId="24" borderId="44" xfId="53" applyFont="1" applyFill="1" applyBorder="1" applyAlignment="1">
      <alignment horizontal="left" vertical="center" wrapText="1"/>
    </xf>
    <xf numFmtId="0" fontId="46" fillId="24" borderId="83" xfId="53" applyFont="1" applyFill="1" applyBorder="1" applyAlignment="1">
      <alignment horizontal="center" vertical="center" wrapText="1"/>
    </xf>
    <xf numFmtId="0" fontId="46" fillId="24" borderId="84"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46" fillId="24" borderId="81"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65"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34" fillId="0" borderId="85" xfId="53" applyFont="1" applyFill="1" applyBorder="1" applyAlignment="1">
      <alignment horizontal="center" vertical="center" wrapText="1"/>
    </xf>
    <xf numFmtId="0" fontId="34" fillId="0" borderId="86" xfId="53" applyFont="1" applyFill="1" applyBorder="1" applyAlignment="1">
      <alignment horizontal="center" vertical="center" wrapText="1"/>
    </xf>
    <xf numFmtId="0" fontId="34" fillId="0" borderId="87"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35" fillId="24" borderId="13" xfId="53" applyFont="1" applyFill="1" applyBorder="1" applyAlignment="1">
      <alignment horizontal="center" vertical="top"/>
    </xf>
    <xf numFmtId="0" fontId="35" fillId="24" borderId="14" xfId="53" applyFont="1" applyFill="1" applyBorder="1" applyAlignment="1">
      <alignment horizontal="center" vertical="top"/>
    </xf>
    <xf numFmtId="0" fontId="35" fillId="24" borderId="41" xfId="53" applyFont="1" applyFill="1" applyBorder="1" applyAlignment="1">
      <alignment horizontal="center" vertical="top"/>
    </xf>
    <xf numFmtId="0" fontId="35" fillId="24" borderId="16" xfId="53" applyFont="1" applyFill="1" applyBorder="1" applyAlignment="1">
      <alignment horizontal="center" vertical="top"/>
    </xf>
    <xf numFmtId="0" fontId="35" fillId="24" borderId="0" xfId="53" applyFont="1" applyFill="1" applyAlignment="1">
      <alignment horizontal="center" vertical="top"/>
    </xf>
    <xf numFmtId="0" fontId="35" fillId="24" borderId="42" xfId="53" applyFont="1" applyFill="1" applyBorder="1" applyAlignment="1">
      <alignment horizontal="center" vertical="top"/>
    </xf>
    <xf numFmtId="0" fontId="35" fillId="24" borderId="20" xfId="53" applyFont="1" applyFill="1" applyBorder="1" applyAlignment="1">
      <alignment horizontal="center" vertical="top"/>
    </xf>
    <xf numFmtId="0" fontId="35" fillId="24" borderId="12" xfId="53" applyFont="1" applyFill="1" applyBorder="1" applyAlignment="1">
      <alignment horizontal="center" vertical="top"/>
    </xf>
    <xf numFmtId="0" fontId="35" fillId="24" borderId="43" xfId="53" applyFont="1" applyFill="1" applyBorder="1" applyAlignment="1">
      <alignment horizontal="center" vertical="top"/>
    </xf>
    <xf numFmtId="0" fontId="46" fillId="24" borderId="90"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79" xfId="53" applyFont="1" applyFill="1" applyBorder="1" applyAlignment="1">
      <alignment horizontal="left" vertical="top" wrapText="1"/>
    </xf>
    <xf numFmtId="0" fontId="46" fillId="24" borderId="66" xfId="53" applyFont="1" applyFill="1" applyBorder="1" applyAlignment="1">
      <alignment horizontal="left" vertical="top" wrapText="1"/>
    </xf>
    <xf numFmtId="0" fontId="46" fillId="24" borderId="94" xfId="53" applyFont="1" applyFill="1" applyBorder="1" applyAlignment="1">
      <alignment horizontal="left" vertical="center" wrapText="1"/>
    </xf>
    <xf numFmtId="0" fontId="46" fillId="24" borderId="102" xfId="53" applyFont="1" applyFill="1" applyBorder="1" applyAlignment="1">
      <alignment horizontal="left" vertical="center" wrapText="1"/>
    </xf>
    <xf numFmtId="0" fontId="46" fillId="24" borderId="93" xfId="53" applyFont="1" applyFill="1" applyBorder="1" applyAlignment="1">
      <alignment horizontal="center" vertical="center" wrapText="1"/>
    </xf>
    <xf numFmtId="0" fontId="46" fillId="24" borderId="94" xfId="53"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49" fontId="30" fillId="0" borderId="19" xfId="53" applyNumberFormat="1" applyFont="1" applyFill="1" applyBorder="1" applyAlignment="1">
      <alignment horizontal="center" vertical="center" wrapText="1"/>
    </xf>
    <xf numFmtId="49" fontId="30" fillId="0" borderId="44" xfId="53" applyNumberFormat="1" applyFont="1" applyFill="1" applyBorder="1" applyAlignment="1">
      <alignment horizontal="center" vertical="center" wrapText="1"/>
    </xf>
    <xf numFmtId="0" fontId="34" fillId="0" borderId="13"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17"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50" fillId="0" borderId="13" xfId="53" applyFont="1" applyFill="1" applyBorder="1" applyAlignment="1">
      <alignment horizontal="center" vertical="center" wrapText="1"/>
    </xf>
    <xf numFmtId="0" fontId="50" fillId="0" borderId="14" xfId="53" applyFont="1" applyFill="1" applyBorder="1" applyAlignment="1">
      <alignment horizontal="center" vertical="center" wrapText="1"/>
    </xf>
    <xf numFmtId="0" fontId="50" fillId="0" borderId="15" xfId="53" applyFont="1" applyFill="1" applyBorder="1" applyAlignment="1">
      <alignment horizontal="center" vertical="center" wrapText="1"/>
    </xf>
    <xf numFmtId="0" fontId="50" fillId="0" borderId="20" xfId="53" applyFont="1" applyFill="1" applyBorder="1" applyAlignment="1">
      <alignment horizontal="center" vertical="center" wrapText="1"/>
    </xf>
    <xf numFmtId="0" fontId="50" fillId="0" borderId="12" xfId="53" applyFont="1" applyFill="1" applyBorder="1" applyAlignment="1">
      <alignment horizontal="center" vertical="center" wrapText="1"/>
    </xf>
    <xf numFmtId="0" fontId="50" fillId="0" borderId="18" xfId="53" applyFont="1" applyFill="1" applyBorder="1" applyAlignment="1">
      <alignment horizontal="center" vertical="center" wrapText="1"/>
    </xf>
    <xf numFmtId="0" fontId="50" fillId="0" borderId="104" xfId="53" applyFont="1" applyFill="1" applyBorder="1" applyAlignment="1">
      <alignment horizontal="center" vertical="center" wrapText="1"/>
    </xf>
    <xf numFmtId="0" fontId="50" fillId="0" borderId="105" xfId="53" applyFont="1" applyFill="1" applyBorder="1" applyAlignment="1">
      <alignment horizontal="center" vertical="center" wrapText="1"/>
    </xf>
    <xf numFmtId="0" fontId="50" fillId="0" borderId="106" xfId="53" applyFont="1" applyFill="1" applyBorder="1" applyAlignment="1">
      <alignment horizontal="center" vertical="center" wrapText="1"/>
    </xf>
    <xf numFmtId="0" fontId="50" fillId="0" borderId="76" xfId="53" applyFont="1" applyFill="1" applyBorder="1" applyAlignment="1">
      <alignment horizontal="center" vertical="center" wrapText="1"/>
    </xf>
    <xf numFmtId="0" fontId="50" fillId="0" borderId="77" xfId="53" applyFont="1" applyFill="1" applyBorder="1" applyAlignment="1">
      <alignment horizontal="center" vertical="center" wrapText="1"/>
    </xf>
    <xf numFmtId="0" fontId="50" fillId="0" borderId="78" xfId="53" applyFont="1" applyFill="1" applyBorder="1" applyAlignment="1">
      <alignment horizontal="center" vertical="center" wrapText="1"/>
    </xf>
    <xf numFmtId="0" fontId="49" fillId="0" borderId="19"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46" fillId="26" borderId="63" xfId="53" applyFont="1" applyFill="1" applyBorder="1" applyAlignment="1">
      <alignment horizontal="left" vertical="center" wrapText="1"/>
    </xf>
    <xf numFmtId="0" fontId="46" fillId="26" borderId="10" xfId="53" applyFont="1" applyFill="1" applyBorder="1" applyAlignment="1">
      <alignment horizontal="left" vertical="center" wrapText="1"/>
    </xf>
    <xf numFmtId="0" fontId="46" fillId="26" borderId="44" xfId="53" applyFont="1" applyFill="1" applyBorder="1" applyAlignment="1">
      <alignment horizontal="left" vertical="center" wrapText="1"/>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46" fillId="24" borderId="65" xfId="53" applyFont="1" applyFill="1" applyBorder="1" applyAlignment="1">
      <alignment horizontal="center" vertical="center" textRotation="255" wrapText="1"/>
    </xf>
    <xf numFmtId="0" fontId="46" fillId="24" borderId="21" xfId="53" applyFont="1" applyFill="1" applyBorder="1" applyAlignment="1">
      <alignment horizontal="center" vertical="center"/>
    </xf>
    <xf numFmtId="0" fontId="46" fillId="24" borderId="92"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49" fontId="46" fillId="24" borderId="84" xfId="53" applyNumberFormat="1" applyFont="1" applyFill="1" applyBorder="1" applyAlignment="1">
      <alignment horizontal="center" vertical="center" wrapText="1"/>
    </xf>
    <xf numFmtId="0" fontId="46" fillId="24" borderId="99" xfId="53" applyFont="1" applyFill="1" applyBorder="1" applyAlignment="1">
      <alignment horizontal="left" vertical="center" wrapText="1"/>
    </xf>
    <xf numFmtId="0" fontId="46" fillId="24" borderId="86" xfId="53" applyFont="1" applyFill="1" applyBorder="1" applyAlignment="1">
      <alignment horizontal="left" vertical="center" wrapText="1"/>
    </xf>
    <xf numFmtId="0" fontId="46" fillId="24" borderId="89" xfId="53" applyFont="1" applyFill="1" applyBorder="1" applyAlignment="1">
      <alignment horizontal="left" vertical="center" wrapText="1"/>
    </xf>
    <xf numFmtId="176" fontId="46" fillId="24" borderId="21" xfId="53" applyNumberFormat="1" applyFont="1" applyFill="1" applyBorder="1" applyAlignment="1">
      <alignment horizontal="left" vertical="center" wrapText="1" indent="1"/>
    </xf>
    <xf numFmtId="0" fontId="34" fillId="0" borderId="43" xfId="53" applyFont="1" applyFill="1" applyBorder="1" applyAlignment="1">
      <alignment horizontal="center" vertical="center" wrapText="1"/>
    </xf>
    <xf numFmtId="0" fontId="45" fillId="24" borderId="0" xfId="53" applyFont="1" applyFill="1" applyAlignment="1">
      <alignment horizontal="left" vertical="top" wrapText="1"/>
    </xf>
    <xf numFmtId="0" fontId="35" fillId="24" borderId="0" xfId="53" applyFont="1" applyFill="1" applyAlignment="1">
      <alignment horizontal="left" vertical="top"/>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6" fillId="24" borderId="96" xfId="53" applyFont="1" applyFill="1" applyBorder="1" applyAlignment="1">
      <alignment horizontal="center" vertical="center" textRotation="255" wrapText="1"/>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49" fontId="48" fillId="0" borderId="36" xfId="53" applyNumberFormat="1" applyFont="1" applyBorder="1" applyAlignment="1">
      <alignment horizontal="left" vertical="top"/>
    </xf>
    <xf numFmtId="49" fontId="48" fillId="0" borderId="37" xfId="53" applyNumberFormat="1" applyFont="1" applyBorder="1" applyAlignment="1">
      <alignment horizontal="left" vertical="top"/>
    </xf>
    <xf numFmtId="49" fontId="48" fillId="0" borderId="54" xfId="53" applyNumberFormat="1" applyFont="1" applyBorder="1" applyAlignment="1">
      <alignment horizontal="left" vertical="top"/>
    </xf>
    <xf numFmtId="0" fontId="46" fillId="24" borderId="19" xfId="53" applyFont="1" applyFill="1" applyBorder="1" applyAlignment="1">
      <alignment horizontal="left" vertical="center" wrapText="1"/>
    </xf>
    <xf numFmtId="0" fontId="30" fillId="24" borderId="0" xfId="53" applyFont="1" applyFill="1" applyAlignment="1">
      <alignment horizontal="left" vertical="top" wrapText="1"/>
    </xf>
    <xf numFmtId="0" fontId="34" fillId="24" borderId="62"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9" xfId="53" applyFont="1" applyFill="1" applyBorder="1" applyAlignment="1">
      <alignment horizontal="right" vertical="center" wrapText="1"/>
    </xf>
    <xf numFmtId="0" fontId="34" fillId="24" borderId="10" xfId="53" applyFont="1" applyFill="1" applyBorder="1" applyAlignment="1">
      <alignment horizontal="right"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44" xfId="53" applyFont="1" applyFill="1" applyBorder="1" applyAlignment="1">
      <alignment horizontal="center" vertical="center" wrapText="1"/>
    </xf>
    <xf numFmtId="0" fontId="30" fillId="24" borderId="19" xfId="53" applyFont="1" applyFill="1" applyBorder="1" applyAlignment="1">
      <alignment horizontal="right" vertical="top"/>
    </xf>
    <xf numFmtId="0" fontId="30" fillId="24" borderId="10" xfId="53" applyFont="1" applyFill="1" applyBorder="1" applyAlignment="1">
      <alignment horizontal="right" vertical="top"/>
    </xf>
    <xf numFmtId="0" fontId="30" fillId="0" borderId="10" xfId="53" applyFont="1" applyBorder="1" applyAlignment="1">
      <alignment horizontal="center" vertical="center" wrapText="1"/>
    </xf>
    <xf numFmtId="0" fontId="30" fillId="0" borderId="44" xfId="53" applyFont="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4" fillId="24" borderId="71"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0" fillId="24" borderId="69"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70" xfId="53" applyFont="1" applyFill="1" applyBorder="1" applyAlignment="1">
      <alignment horizontal="center" vertical="center"/>
    </xf>
    <xf numFmtId="0" fontId="34" fillId="24" borderId="66"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4" fillId="24" borderId="21" xfId="53" applyNumberFormat="1" applyFont="1" applyFill="1" applyBorder="1" applyAlignment="1">
      <alignment horizontal="left" vertical="center" wrapText="1"/>
    </xf>
    <xf numFmtId="49" fontId="34" fillId="24" borderId="64" xfId="53" applyNumberFormat="1" applyFont="1" applyFill="1" applyBorder="1" applyAlignment="1">
      <alignment horizontal="left" vertical="center" wrapText="1"/>
    </xf>
    <xf numFmtId="0" fontId="34" fillId="26" borderId="100" xfId="53" applyFont="1" applyFill="1" applyBorder="1" applyAlignment="1">
      <alignment horizontal="left" vertical="center" wrapText="1"/>
    </xf>
    <xf numFmtId="0" fontId="34" fillId="26" borderId="81" xfId="53" applyFont="1" applyFill="1" applyBorder="1" applyAlignment="1">
      <alignment horizontal="left" vertical="center" wrapText="1"/>
    </xf>
    <xf numFmtId="0" fontId="34" fillId="26" borderId="84" xfId="53" applyFont="1" applyFill="1" applyBorder="1" applyAlignment="1">
      <alignment horizontal="left" vertical="center" wrapText="1"/>
    </xf>
    <xf numFmtId="0" fontId="34" fillId="26" borderId="91" xfId="53" applyFont="1" applyFill="1" applyBorder="1" applyAlignment="1">
      <alignment horizontal="left" vertical="center" wrapText="1"/>
    </xf>
    <xf numFmtId="0" fontId="34" fillId="24" borderId="63"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44"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1" fillId="24" borderId="10" xfId="53" applyNumberFormat="1" applyFont="1" applyFill="1" applyBorder="1" applyAlignment="1">
      <alignment horizontal="right" vertical="center" wrapText="1"/>
    </xf>
    <xf numFmtId="0" fontId="34" fillId="24" borderId="16"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2" fillId="24" borderId="0" xfId="53" applyFont="1" applyFill="1" applyAlignment="1">
      <alignment horizontal="left" wrapText="1"/>
    </xf>
    <xf numFmtId="0" fontId="30" fillId="24" borderId="0" xfId="53" applyFont="1" applyFill="1" applyAlignment="1">
      <alignment horizontal="left"/>
    </xf>
    <xf numFmtId="0" fontId="32" fillId="24" borderId="47" xfId="53" applyFont="1" applyFill="1" applyBorder="1" applyAlignment="1">
      <alignment horizontal="left" wrapText="1"/>
    </xf>
    <xf numFmtId="0" fontId="34" fillId="24" borderId="60" xfId="53" applyFont="1" applyFill="1" applyBorder="1" applyAlignment="1">
      <alignment horizontal="center" vertical="center" textRotation="255" wrapText="1"/>
    </xf>
    <xf numFmtId="0" fontId="34" fillId="24" borderId="62" xfId="53" applyFont="1" applyFill="1" applyBorder="1" applyAlignment="1">
      <alignment horizontal="center" vertical="center" textRotation="255" wrapText="1"/>
    </xf>
    <xf numFmtId="0" fontId="34" fillId="24" borderId="61" xfId="53" applyFont="1" applyFill="1" applyBorder="1" applyAlignment="1">
      <alignment horizontal="center" vertical="center" wrapText="1"/>
    </xf>
    <xf numFmtId="0" fontId="34" fillId="24" borderId="49"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4" fillId="24" borderId="52" xfId="53" applyFont="1" applyFill="1" applyBorder="1" applyAlignment="1">
      <alignment horizontal="left" vertical="center" wrapText="1"/>
    </xf>
    <xf numFmtId="0" fontId="34" fillId="24" borderId="21" xfId="53" applyFont="1" applyFill="1" applyBorder="1" applyAlignment="1">
      <alignment horizontal="left" vertical="center" wrapText="1"/>
    </xf>
    <xf numFmtId="0" fontId="34" fillId="24" borderId="64" xfId="53" applyFont="1" applyFill="1" applyBorder="1" applyAlignment="1">
      <alignment horizontal="left" vertical="center"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49" fontId="34" fillId="24" borderId="0" xfId="53" applyNumberFormat="1" applyFont="1" applyFill="1" applyAlignment="1">
      <alignment horizontal="center" vertical="center" wrapText="1"/>
    </xf>
    <xf numFmtId="0" fontId="34" fillId="24" borderId="42" xfId="53"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0" xfId="46" applyFont="1" applyFill="1" applyAlignment="1">
      <alignment horizontal="left" vertical="center" wrapText="1"/>
    </xf>
    <xf numFmtId="0" fontId="30" fillId="24" borderId="0" xfId="53" applyFont="1" applyFill="1" applyAlignment="1">
      <alignment horizontal="left" vertical="center"/>
    </xf>
    <xf numFmtId="0" fontId="30" fillId="24" borderId="42" xfId="53" applyFont="1" applyFill="1" applyBorder="1" applyAlignment="1">
      <alignment horizontal="left" vertical="center"/>
    </xf>
    <xf numFmtId="0" fontId="32" fillId="24" borderId="0" xfId="53" applyFont="1" applyFill="1" applyAlignment="1">
      <alignment horizontal="left" vertical="top" wrapText="1"/>
    </xf>
    <xf numFmtId="0" fontId="30" fillId="24" borderId="0" xfId="53" applyFont="1" applyFill="1" applyAlignment="1">
      <alignment horizontal="left" vertical="top"/>
    </xf>
    <xf numFmtId="0" fontId="34" fillId="24" borderId="35"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61" xfId="53" applyFont="1" applyFill="1" applyBorder="1" applyAlignment="1">
      <alignment horizontal="left" vertical="center" wrapText="1"/>
    </xf>
    <xf numFmtId="0" fontId="31" fillId="24" borderId="49" xfId="53" applyFont="1" applyFill="1" applyBorder="1" applyAlignment="1">
      <alignment horizontal="center" vertical="center" shrinkToFit="1"/>
    </xf>
    <xf numFmtId="0" fontId="31" fillId="24" borderId="50" xfId="53" applyFont="1" applyFill="1" applyBorder="1" applyAlignment="1">
      <alignment horizontal="center" vertical="center" shrinkToFit="1"/>
    </xf>
    <xf numFmtId="0" fontId="31" fillId="24" borderId="51" xfId="53" applyFont="1" applyFill="1" applyBorder="1" applyAlignment="1">
      <alignment horizontal="center" vertical="center" shrinkToFit="1"/>
    </xf>
    <xf numFmtId="0" fontId="30" fillId="24" borderId="61" xfId="53" applyFont="1" applyFill="1" applyBorder="1" applyAlignment="1">
      <alignment horizontal="left" vertical="center" wrapText="1"/>
    </xf>
    <xf numFmtId="0" fontId="30" fillId="24" borderId="74" xfId="53" applyFont="1" applyFill="1" applyBorder="1" applyAlignment="1">
      <alignment horizontal="left" vertical="center" wrapText="1"/>
    </xf>
    <xf numFmtId="0" fontId="31" fillId="24" borderId="19" xfId="53" applyFont="1" applyFill="1" applyBorder="1" applyAlignment="1">
      <alignment horizontal="center" vertical="center" shrinkToFi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0" fillId="24" borderId="21" xfId="53" applyFont="1" applyFill="1" applyBorder="1" applyAlignment="1">
      <alignment horizontal="left" vertical="center" wrapText="1"/>
    </xf>
    <xf numFmtId="0" fontId="30" fillId="24" borderId="64" xfId="53" applyFont="1" applyFill="1" applyBorder="1" applyAlignment="1">
      <alignment horizontal="left" vertical="center" wrapText="1"/>
    </xf>
    <xf numFmtId="0" fontId="34" fillId="24" borderId="72" xfId="53" applyFont="1" applyFill="1" applyBorder="1" applyAlignment="1">
      <alignment horizontal="left" vertical="center" wrapText="1"/>
    </xf>
    <xf numFmtId="0" fontId="31" fillId="24" borderId="69" xfId="53" applyFont="1" applyFill="1" applyBorder="1" applyAlignment="1">
      <alignment horizontal="center" vertical="center" shrinkToFit="1"/>
    </xf>
    <xf numFmtId="0" fontId="31" fillId="24" borderId="67" xfId="53" applyFont="1" applyFill="1" applyBorder="1" applyAlignment="1">
      <alignment horizontal="center" vertical="center" shrinkToFit="1"/>
    </xf>
    <xf numFmtId="0" fontId="31" fillId="24" borderId="68" xfId="53" applyFont="1" applyFill="1" applyBorder="1" applyAlignment="1">
      <alignment horizontal="center" vertical="center" shrinkToFit="1"/>
    </xf>
    <xf numFmtId="0" fontId="30" fillId="24" borderId="72" xfId="53" applyFont="1" applyFill="1" applyBorder="1" applyAlignment="1">
      <alignment horizontal="left" vertical="center" wrapText="1"/>
    </xf>
    <xf numFmtId="0" fontId="30" fillId="24" borderId="75" xfId="53" applyFont="1" applyFill="1" applyBorder="1" applyAlignment="1">
      <alignment horizontal="left" vertical="center" wrapText="1"/>
    </xf>
    <xf numFmtId="0" fontId="54" fillId="24" borderId="21" xfId="53" applyFont="1" applyFill="1" applyBorder="1" applyAlignment="1">
      <alignment horizontal="center" vertical="center" shrinkToFit="1"/>
    </xf>
    <xf numFmtId="49" fontId="57" fillId="24" borderId="19" xfId="56" applyNumberFormat="1" applyFont="1" applyFill="1" applyBorder="1" applyAlignment="1">
      <alignment horizontal="left" vertical="center"/>
    </xf>
    <xf numFmtId="49" fontId="54" fillId="24" borderId="10" xfId="53" applyNumberFormat="1" applyFont="1" applyFill="1" applyBorder="1" applyAlignment="1">
      <alignment horizontal="left" vertical="center"/>
    </xf>
    <xf numFmtId="49" fontId="54" fillId="24" borderId="11" xfId="53" applyNumberFormat="1" applyFont="1" applyFill="1" applyBorder="1" applyAlignment="1">
      <alignment horizontal="left" vertical="center"/>
    </xf>
    <xf numFmtId="0" fontId="54" fillId="24" borderId="0" xfId="53" applyFont="1" applyFill="1" applyAlignment="1">
      <alignment horizontal="left" vertical="center" wrapText="1"/>
    </xf>
    <xf numFmtId="0" fontId="54" fillId="24" borderId="21" xfId="53" applyFont="1" applyFill="1" applyBorder="1" applyAlignment="1">
      <alignment horizontal="center" vertical="center"/>
    </xf>
    <xf numFmtId="0" fontId="54" fillId="24" borderId="19" xfId="53" applyFont="1" applyFill="1" applyBorder="1" applyAlignment="1">
      <alignment horizontal="left" vertical="center"/>
    </xf>
    <xf numFmtId="0" fontId="54" fillId="24" borderId="10" xfId="53" applyFont="1" applyFill="1" applyBorder="1" applyAlignment="1">
      <alignment horizontal="left" vertical="center"/>
    </xf>
    <xf numFmtId="0" fontId="54" fillId="24" borderId="11" xfId="53" applyFont="1" applyFill="1" applyBorder="1" applyAlignment="1">
      <alignment horizontal="left" vertical="center"/>
    </xf>
    <xf numFmtId="49" fontId="54" fillId="24" borderId="19" xfId="53" applyNumberFormat="1" applyFont="1" applyFill="1" applyBorder="1" applyAlignment="1">
      <alignment horizontal="left" vertical="center"/>
    </xf>
    <xf numFmtId="0" fontId="54" fillId="24" borderId="15" xfId="53" applyFont="1" applyFill="1" applyBorder="1" applyAlignment="1">
      <alignment horizontal="left" vertical="center"/>
    </xf>
    <xf numFmtId="0" fontId="54" fillId="24" borderId="18" xfId="53" applyFont="1" applyFill="1" applyBorder="1" applyAlignment="1">
      <alignment horizontal="left" vertical="center"/>
    </xf>
    <xf numFmtId="0" fontId="31" fillId="24" borderId="21" xfId="53" applyFont="1" applyFill="1" applyBorder="1" applyAlignment="1">
      <alignment horizontal="left" vertical="center" wrapText="1"/>
    </xf>
    <xf numFmtId="0" fontId="54" fillId="24" borderId="22" xfId="53" applyFont="1" applyFill="1" applyBorder="1" applyAlignment="1">
      <alignment horizontal="center" vertical="center"/>
    </xf>
    <xf numFmtId="0" fontId="54" fillId="24" borderId="27" xfId="53" applyFont="1" applyFill="1" applyBorder="1" applyAlignment="1">
      <alignment horizontal="center" vertical="center"/>
    </xf>
    <xf numFmtId="0" fontId="54" fillId="24" borderId="22" xfId="53" applyFont="1" applyFill="1" applyBorder="1" applyAlignment="1">
      <alignment horizontal="left" vertical="center" wrapText="1"/>
    </xf>
    <xf numFmtId="0" fontId="54" fillId="24" borderId="27" xfId="53" applyFont="1" applyFill="1" applyBorder="1" applyAlignment="1">
      <alignment horizontal="left" vertical="center" wrapText="1"/>
    </xf>
    <xf numFmtId="0" fontId="54" fillId="24" borderId="13" xfId="53" applyFont="1" applyFill="1" applyBorder="1" applyAlignment="1">
      <alignment horizontal="center" vertical="center"/>
    </xf>
    <xf numFmtId="0" fontId="54" fillId="24" borderId="20" xfId="53" applyFont="1" applyFill="1" applyBorder="1" applyAlignment="1">
      <alignment horizontal="center" vertical="center"/>
    </xf>
    <xf numFmtId="0" fontId="54" fillId="24" borderId="22" xfId="53" applyFont="1" applyFill="1" applyBorder="1" applyAlignment="1">
      <alignment horizontal="center" vertical="center" shrinkToFit="1"/>
    </xf>
    <xf numFmtId="0" fontId="54" fillId="24" borderId="27" xfId="53" applyFont="1" applyFill="1" applyBorder="1" applyAlignment="1">
      <alignment horizontal="center" vertical="center" shrinkToFit="1"/>
    </xf>
    <xf numFmtId="0" fontId="54" fillId="24" borderId="22" xfId="53" applyFont="1" applyFill="1" applyBorder="1" applyAlignment="1">
      <alignment horizontal="left" vertical="center"/>
    </xf>
    <xf numFmtId="0" fontId="54" fillId="24" borderId="27" xfId="53" applyFont="1" applyFill="1" applyBorder="1" applyAlignment="1">
      <alignment horizontal="left" vertical="center"/>
    </xf>
    <xf numFmtId="0" fontId="53" fillId="24" borderId="0" xfId="53" applyFont="1" applyFill="1" applyAlignment="1">
      <alignment horizontal="left" vertical="center" wrapText="1"/>
    </xf>
    <xf numFmtId="0" fontId="54" fillId="24" borderId="19" xfId="53" applyFont="1" applyFill="1" applyBorder="1" applyAlignment="1">
      <alignment horizontal="center" vertical="center" wrapText="1"/>
    </xf>
    <xf numFmtId="0" fontId="54" fillId="24" borderId="11" xfId="53" applyFont="1" applyFill="1" applyBorder="1" applyAlignment="1">
      <alignment horizontal="center" vertical="center" wrapText="1"/>
    </xf>
    <xf numFmtId="0" fontId="73" fillId="0" borderId="187" xfId="60" applyFont="1" applyBorder="1" applyAlignment="1">
      <alignment horizontal="center" vertical="center"/>
    </xf>
    <xf numFmtId="0" fontId="73" fillId="0" borderId="188" xfId="60" applyFont="1" applyBorder="1" applyAlignment="1">
      <alignment horizontal="center" vertical="center"/>
    </xf>
    <xf numFmtId="0" fontId="73" fillId="0" borderId="189" xfId="60" applyFont="1" applyBorder="1" applyAlignment="1">
      <alignment horizontal="center" vertical="center"/>
    </xf>
    <xf numFmtId="178" fontId="73" fillId="0" borderId="192" xfId="60" applyNumberFormat="1" applyFont="1" applyBorder="1" applyAlignment="1">
      <alignment horizontal="center" vertical="center" shrinkToFit="1"/>
    </xf>
    <xf numFmtId="178" fontId="73" fillId="0" borderId="193" xfId="60" applyNumberFormat="1" applyFont="1" applyBorder="1" applyAlignment="1">
      <alignment horizontal="center" vertical="center" shrinkToFit="1"/>
    </xf>
    <xf numFmtId="178" fontId="73" fillId="0" borderId="198" xfId="60" applyNumberFormat="1" applyFont="1" applyBorder="1" applyAlignment="1">
      <alignment horizontal="center" vertical="center" shrinkToFit="1"/>
    </xf>
    <xf numFmtId="178" fontId="73" fillId="0" borderId="199" xfId="60" applyNumberFormat="1" applyFont="1" applyBorder="1" applyAlignment="1">
      <alignment horizontal="center" vertical="center" shrinkToFit="1"/>
    </xf>
    <xf numFmtId="178" fontId="73" fillId="0" borderId="202" xfId="60" applyNumberFormat="1" applyFont="1" applyBorder="1" applyAlignment="1">
      <alignment horizontal="center" vertical="center" shrinkToFit="1"/>
    </xf>
    <xf numFmtId="178" fontId="73" fillId="0" borderId="203" xfId="60" applyNumberFormat="1" applyFont="1" applyBorder="1" applyAlignment="1">
      <alignment horizontal="center" vertical="center" shrinkToFit="1"/>
    </xf>
    <xf numFmtId="0" fontId="74" fillId="0" borderId="194" xfId="60" applyFont="1" applyBorder="1" applyAlignment="1">
      <alignment horizontal="center" vertical="center" wrapText="1"/>
    </xf>
    <xf numFmtId="0" fontId="74" fillId="0" borderId="193" xfId="60" applyFont="1" applyBorder="1" applyAlignment="1">
      <alignment horizontal="center" vertical="center" wrapText="1"/>
    </xf>
    <xf numFmtId="0" fontId="74" fillId="0" borderId="195" xfId="60" applyFont="1" applyBorder="1" applyAlignment="1">
      <alignment horizontal="center" vertical="center" wrapText="1"/>
    </xf>
    <xf numFmtId="0" fontId="74" fillId="0" borderId="200" xfId="60" applyFont="1" applyBorder="1" applyAlignment="1">
      <alignment horizontal="center" vertical="center" wrapText="1"/>
    </xf>
    <xf numFmtId="0" fontId="74" fillId="0" borderId="199" xfId="60" applyFont="1" applyBorder="1" applyAlignment="1">
      <alignment horizontal="center" vertical="center" wrapText="1"/>
    </xf>
    <xf numFmtId="0" fontId="74" fillId="0" borderId="201" xfId="60" applyFont="1" applyBorder="1" applyAlignment="1">
      <alignment horizontal="center" vertical="center" wrapText="1"/>
    </xf>
    <xf numFmtId="0" fontId="74" fillId="0" borderId="210" xfId="60" applyFont="1" applyBorder="1" applyAlignment="1">
      <alignment horizontal="center" vertical="center" wrapText="1"/>
    </xf>
    <xf numFmtId="0" fontId="74" fillId="0" borderId="211" xfId="60" applyFont="1" applyBorder="1" applyAlignment="1">
      <alignment horizontal="center" vertical="center" wrapText="1"/>
    </xf>
    <xf numFmtId="0" fontId="74" fillId="0" borderId="212" xfId="60" applyFont="1" applyBorder="1" applyAlignment="1">
      <alignment horizontal="center" vertical="center" wrapText="1"/>
    </xf>
    <xf numFmtId="0" fontId="73" fillId="0" borderId="169" xfId="60" applyFont="1" applyBorder="1" applyAlignment="1">
      <alignment horizontal="center" vertical="center"/>
    </xf>
    <xf numFmtId="0" fontId="73" fillId="0" borderId="170" xfId="60" applyFont="1" applyBorder="1" applyAlignment="1">
      <alignment horizontal="center" vertical="center"/>
    </xf>
    <xf numFmtId="0" fontId="73" fillId="0" borderId="171" xfId="60" applyFont="1" applyBorder="1" applyAlignment="1">
      <alignment horizontal="center" vertical="center"/>
    </xf>
    <xf numFmtId="178" fontId="73" fillId="0" borderId="204" xfId="61" applyNumberFormat="1" applyFont="1" applyBorder="1" applyAlignment="1">
      <alignment horizontal="right" vertical="center" shrinkToFit="1"/>
    </xf>
    <xf numFmtId="178" fontId="73" fillId="0" borderId="10" xfId="61" applyNumberFormat="1" applyFont="1" applyBorder="1" applyAlignment="1">
      <alignment horizontal="right" vertical="center" shrinkToFit="1"/>
    </xf>
    <xf numFmtId="0" fontId="73" fillId="0" borderId="205" xfId="60" applyFont="1" applyBorder="1" applyAlignment="1">
      <alignment horizontal="center" vertical="center"/>
    </xf>
    <xf numFmtId="0" fontId="73" fillId="0" borderId="206" xfId="60" applyFont="1" applyBorder="1" applyAlignment="1">
      <alignment horizontal="center" vertical="center"/>
    </xf>
    <xf numFmtId="0" fontId="73" fillId="0" borderId="207" xfId="60" applyFont="1" applyBorder="1" applyAlignment="1">
      <alignment horizontal="center" vertical="center"/>
    </xf>
    <xf numFmtId="178" fontId="73" fillId="0" borderId="150" xfId="61" applyNumberFormat="1" applyFont="1" applyBorder="1" applyAlignment="1">
      <alignment horizontal="right" vertical="center" shrinkToFit="1"/>
    </xf>
    <xf numFmtId="178" fontId="73" fillId="0" borderId="47" xfId="61" applyNumberFormat="1" applyFont="1" applyBorder="1" applyAlignment="1">
      <alignment horizontal="right" vertical="center" shrinkToFit="1"/>
    </xf>
    <xf numFmtId="178" fontId="71" fillId="0" borderId="181" xfId="60" applyNumberFormat="1" applyFont="1" applyBorder="1" applyAlignment="1">
      <alignment horizontal="center" vertical="center" wrapText="1"/>
    </xf>
    <xf numFmtId="178" fontId="71" fillId="0" borderId="180" xfId="60" applyNumberFormat="1" applyFont="1" applyBorder="1" applyAlignment="1">
      <alignment horizontal="center" vertical="center" wrapText="1"/>
    </xf>
    <xf numFmtId="0" fontId="71" fillId="30" borderId="139" xfId="60" applyFont="1" applyFill="1" applyBorder="1" applyAlignment="1" applyProtection="1">
      <alignment horizontal="left" vertical="center" wrapText="1"/>
      <protection locked="0"/>
    </xf>
    <xf numFmtId="0" fontId="71" fillId="30" borderId="14" xfId="60" applyFont="1" applyFill="1" applyBorder="1" applyAlignment="1" applyProtection="1">
      <alignment horizontal="left" vertical="center" wrapText="1"/>
      <protection locked="0"/>
    </xf>
    <xf numFmtId="0" fontId="71" fillId="30" borderId="41" xfId="60" applyFont="1" applyFill="1" applyBorder="1" applyAlignment="1" applyProtection="1">
      <alignment horizontal="left" vertical="center" wrapText="1"/>
      <protection locked="0"/>
    </xf>
    <xf numFmtId="0" fontId="71" fillId="30" borderId="65" xfId="60" applyFont="1" applyFill="1" applyBorder="1" applyAlignment="1" applyProtection="1">
      <alignment horizontal="left" vertical="center" wrapText="1"/>
      <protection locked="0"/>
    </xf>
    <xf numFmtId="0" fontId="71" fillId="30" borderId="0" xfId="60" applyFont="1" applyFill="1" applyAlignment="1" applyProtection="1">
      <alignment horizontal="left" vertical="center" wrapText="1"/>
      <protection locked="0"/>
    </xf>
    <xf numFmtId="0" fontId="71" fillId="30" borderId="42" xfId="60" applyFont="1" applyFill="1" applyBorder="1" applyAlignment="1" applyProtection="1">
      <alignment horizontal="left" vertical="center" wrapText="1"/>
      <protection locked="0"/>
    </xf>
    <xf numFmtId="178" fontId="71" fillId="0" borderId="163" xfId="60" applyNumberFormat="1" applyFont="1" applyBorder="1" applyAlignment="1">
      <alignment horizontal="center" vertical="center" wrapText="1"/>
    </xf>
    <xf numFmtId="178" fontId="71" fillId="0" borderId="159" xfId="60" applyNumberFormat="1" applyFont="1" applyBorder="1" applyAlignment="1">
      <alignment horizontal="center" vertical="center" wrapText="1"/>
    </xf>
    <xf numFmtId="178" fontId="71" fillId="0" borderId="164" xfId="60" applyNumberFormat="1" applyFont="1" applyBorder="1" applyAlignment="1">
      <alignment horizontal="center" vertical="center" wrapText="1"/>
    </xf>
    <xf numFmtId="178" fontId="71" fillId="0" borderId="172" xfId="60" applyNumberFormat="1" applyFont="1" applyBorder="1" applyAlignment="1">
      <alignment horizontal="center" vertical="center" wrapText="1"/>
    </xf>
    <xf numFmtId="178" fontId="71" fillId="0" borderId="173" xfId="60" applyNumberFormat="1" applyFont="1" applyBorder="1" applyAlignment="1">
      <alignment horizontal="center" vertical="center" wrapText="1"/>
    </xf>
    <xf numFmtId="178" fontId="71" fillId="0" borderId="174" xfId="60" applyNumberFormat="1" applyFont="1" applyBorder="1" applyAlignment="1">
      <alignment horizontal="center" vertical="center" wrapText="1"/>
    </xf>
    <xf numFmtId="0" fontId="71" fillId="30" borderId="66" xfId="60" applyFont="1" applyFill="1" applyBorder="1" applyAlignment="1" applyProtection="1">
      <alignment horizontal="left" vertical="center" wrapText="1"/>
      <protection locked="0"/>
    </xf>
    <xf numFmtId="0" fontId="71" fillId="30" borderId="12" xfId="60" applyFont="1" applyFill="1" applyBorder="1" applyAlignment="1" applyProtection="1">
      <alignment horizontal="left" vertical="center" wrapText="1"/>
      <protection locked="0"/>
    </xf>
    <xf numFmtId="0" fontId="71" fillId="30" borderId="43" xfId="60" applyFont="1" applyFill="1" applyBorder="1" applyAlignment="1" applyProtection="1">
      <alignment horizontal="left" vertical="center" wrapText="1"/>
      <protection locked="0"/>
    </xf>
    <xf numFmtId="0" fontId="71" fillId="28" borderId="139" xfId="60" applyFont="1" applyFill="1" applyBorder="1" applyAlignment="1" applyProtection="1">
      <alignment horizontal="center" vertical="center" shrinkToFit="1"/>
      <protection locked="0"/>
    </xf>
    <xf numFmtId="0" fontId="71" fillId="28" borderId="14" xfId="60" applyFont="1" applyFill="1" applyBorder="1" applyAlignment="1" applyProtection="1">
      <alignment horizontal="center" vertical="center" shrinkToFit="1"/>
      <protection locked="0"/>
    </xf>
    <xf numFmtId="0" fontId="71" fillId="28" borderId="15" xfId="60" applyFont="1" applyFill="1" applyBorder="1" applyAlignment="1" applyProtection="1">
      <alignment horizontal="center" vertical="center" shrinkToFit="1"/>
      <protection locked="0"/>
    </xf>
    <xf numFmtId="0" fontId="71" fillId="28" borderId="65" xfId="60" applyFont="1" applyFill="1" applyBorder="1" applyAlignment="1" applyProtection="1">
      <alignment horizontal="center" vertical="center" shrinkToFit="1"/>
      <protection locked="0"/>
    </xf>
    <xf numFmtId="0" fontId="71" fillId="28" borderId="0" xfId="60" applyFont="1" applyFill="1" applyAlignment="1" applyProtection="1">
      <alignment horizontal="center" vertical="center" shrinkToFit="1"/>
      <protection locked="0"/>
    </xf>
    <xf numFmtId="0" fontId="71" fillId="28" borderId="17" xfId="60" applyFont="1" applyFill="1" applyBorder="1" applyAlignment="1" applyProtection="1">
      <alignment horizontal="center" vertical="center" shrinkToFit="1"/>
      <protection locked="0"/>
    </xf>
    <xf numFmtId="0" fontId="71" fillId="28" borderId="73" xfId="60" applyFont="1" applyFill="1" applyBorder="1" applyAlignment="1" applyProtection="1">
      <alignment horizontal="center" vertical="center" shrinkToFit="1"/>
      <protection locked="0"/>
    </xf>
    <xf numFmtId="0" fontId="71" fillId="28" borderId="47" xfId="60" applyFont="1" applyFill="1" applyBorder="1" applyAlignment="1" applyProtection="1">
      <alignment horizontal="center" vertical="center" shrinkToFit="1"/>
      <protection locked="0"/>
    </xf>
    <xf numFmtId="0" fontId="71" fillId="28" borderId="48" xfId="60" applyFont="1" applyFill="1" applyBorder="1" applyAlignment="1" applyProtection="1">
      <alignment horizontal="center" vertical="center" shrinkToFit="1"/>
      <protection locked="0"/>
    </xf>
    <xf numFmtId="0" fontId="71" fillId="28" borderId="28" xfId="60" applyFont="1" applyFill="1" applyBorder="1" applyAlignment="1" applyProtection="1">
      <alignment horizontal="center" vertical="center" wrapText="1"/>
      <protection locked="0"/>
    </xf>
    <xf numFmtId="0" fontId="71" fillId="29" borderId="28" xfId="60" applyFont="1" applyFill="1" applyBorder="1" applyAlignment="1" applyProtection="1">
      <alignment horizontal="center" vertical="center" wrapText="1"/>
      <protection locked="0"/>
    </xf>
    <xf numFmtId="0" fontId="71" fillId="29" borderId="149" xfId="60" applyFont="1" applyFill="1" applyBorder="1" applyAlignment="1" applyProtection="1">
      <alignment horizontal="center" vertical="center" wrapText="1"/>
      <protection locked="0"/>
    </xf>
    <xf numFmtId="0" fontId="71" fillId="28" borderId="13" xfId="60" applyFont="1" applyFill="1" applyBorder="1" applyAlignment="1" applyProtection="1">
      <alignment horizontal="center" vertical="center" wrapText="1"/>
      <protection locked="0"/>
    </xf>
    <xf numFmtId="0" fontId="71" fillId="28" borderId="14" xfId="60" applyFont="1" applyFill="1" applyBorder="1" applyAlignment="1" applyProtection="1">
      <alignment horizontal="center" vertical="center" wrapText="1"/>
      <protection locked="0"/>
    </xf>
    <xf numFmtId="0" fontId="71" fillId="28" borderId="15" xfId="60" applyFont="1" applyFill="1" applyBorder="1" applyAlignment="1" applyProtection="1">
      <alignment horizontal="center" vertical="center" wrapText="1"/>
      <protection locked="0"/>
    </xf>
    <xf numFmtId="0" fontId="71" fillId="28" borderId="16" xfId="60" applyFont="1" applyFill="1" applyBorder="1" applyAlignment="1" applyProtection="1">
      <alignment horizontal="center" vertical="center" wrapText="1"/>
      <protection locked="0"/>
    </xf>
    <xf numFmtId="0" fontId="71" fillId="28" borderId="0" xfId="60" applyFont="1" applyFill="1" applyAlignment="1" applyProtection="1">
      <alignment horizontal="center" vertical="center" wrapText="1"/>
      <protection locked="0"/>
    </xf>
    <xf numFmtId="0" fontId="71" fillId="28" borderId="17" xfId="60" applyFont="1" applyFill="1" applyBorder="1" applyAlignment="1" applyProtection="1">
      <alignment horizontal="center" vertical="center" wrapText="1"/>
      <protection locked="0"/>
    </xf>
    <xf numFmtId="0" fontId="71" fillId="28" borderId="46" xfId="60" applyFont="1" applyFill="1" applyBorder="1" applyAlignment="1" applyProtection="1">
      <alignment horizontal="center" vertical="center" wrapText="1"/>
      <protection locked="0"/>
    </xf>
    <xf numFmtId="0" fontId="71" fillId="28" borderId="47" xfId="60" applyFont="1" applyFill="1" applyBorder="1" applyAlignment="1" applyProtection="1">
      <alignment horizontal="center" vertical="center" wrapText="1"/>
      <protection locked="0"/>
    </xf>
    <xf numFmtId="0" fontId="71" fillId="28" borderId="48" xfId="60" applyFont="1" applyFill="1" applyBorder="1" applyAlignment="1" applyProtection="1">
      <alignment horizontal="center" vertical="center" wrapText="1"/>
      <protection locked="0"/>
    </xf>
    <xf numFmtId="0" fontId="71" fillId="30" borderId="13" xfId="60" applyFont="1" applyFill="1" applyBorder="1" applyAlignment="1" applyProtection="1">
      <alignment horizontal="left" vertical="center" shrinkToFit="1"/>
      <protection locked="0"/>
    </xf>
    <xf numFmtId="0" fontId="71" fillId="30" borderId="14" xfId="60" applyFont="1" applyFill="1" applyBorder="1" applyAlignment="1" applyProtection="1">
      <alignment horizontal="left" vertical="center" shrinkToFit="1"/>
      <protection locked="0"/>
    </xf>
    <xf numFmtId="0" fontId="71" fillId="30" borderId="15" xfId="60" applyFont="1" applyFill="1" applyBorder="1" applyAlignment="1" applyProtection="1">
      <alignment horizontal="left" vertical="center" shrinkToFit="1"/>
      <protection locked="0"/>
    </xf>
    <xf numFmtId="0" fontId="71" fillId="30" borderId="16" xfId="60" applyFont="1" applyFill="1" applyBorder="1" applyAlignment="1" applyProtection="1">
      <alignment horizontal="left" vertical="center" shrinkToFit="1"/>
      <protection locked="0"/>
    </xf>
    <xf numFmtId="0" fontId="71" fillId="30" borderId="0" xfId="60" applyFont="1" applyFill="1" applyAlignment="1" applyProtection="1">
      <alignment horizontal="left" vertical="center" shrinkToFit="1"/>
      <protection locked="0"/>
    </xf>
    <xf numFmtId="0" fontId="71" fillId="30" borderId="17" xfId="60" applyFont="1" applyFill="1" applyBorder="1" applyAlignment="1" applyProtection="1">
      <alignment horizontal="left" vertical="center" shrinkToFit="1"/>
      <protection locked="0"/>
    </xf>
    <xf numFmtId="0" fontId="71" fillId="30" borderId="46" xfId="60" applyFont="1" applyFill="1" applyBorder="1" applyAlignment="1" applyProtection="1">
      <alignment horizontal="left" vertical="center" shrinkToFit="1"/>
      <protection locked="0"/>
    </xf>
    <xf numFmtId="0" fontId="71" fillId="30" borderId="47" xfId="60" applyFont="1" applyFill="1" applyBorder="1" applyAlignment="1" applyProtection="1">
      <alignment horizontal="left" vertical="center" shrinkToFit="1"/>
      <protection locked="0"/>
    </xf>
    <xf numFmtId="0" fontId="71" fillId="30" borderId="48" xfId="60" applyFont="1" applyFill="1" applyBorder="1" applyAlignment="1" applyProtection="1">
      <alignment horizontal="left" vertical="center" shrinkToFit="1"/>
      <protection locked="0"/>
    </xf>
    <xf numFmtId="178" fontId="71" fillId="0" borderId="179" xfId="60" applyNumberFormat="1" applyFont="1" applyBorder="1" applyAlignment="1">
      <alignment horizontal="center" vertical="center" wrapText="1"/>
    </xf>
    <xf numFmtId="0" fontId="71" fillId="28" borderId="66" xfId="60" applyFont="1" applyFill="1" applyBorder="1" applyAlignment="1" applyProtection="1">
      <alignment horizontal="center" vertical="center" shrinkToFit="1"/>
      <protection locked="0"/>
    </xf>
    <xf numFmtId="0" fontId="71" fillId="28" borderId="12" xfId="60" applyFont="1" applyFill="1" applyBorder="1" applyAlignment="1" applyProtection="1">
      <alignment horizontal="center" vertical="center" shrinkToFit="1"/>
      <protection locked="0"/>
    </xf>
    <xf numFmtId="0" fontId="71" fillId="28" borderId="18" xfId="60" applyFont="1" applyFill="1" applyBorder="1" applyAlignment="1" applyProtection="1">
      <alignment horizontal="center" vertical="center" shrinkToFit="1"/>
      <protection locked="0"/>
    </xf>
    <xf numFmtId="0" fontId="71" fillId="29" borderId="27" xfId="60" applyFont="1" applyFill="1" applyBorder="1" applyAlignment="1" applyProtection="1">
      <alignment horizontal="center" vertical="center" wrapText="1"/>
      <protection locked="0"/>
    </xf>
    <xf numFmtId="0" fontId="71" fillId="28" borderId="20" xfId="60" applyFont="1" applyFill="1" applyBorder="1" applyAlignment="1" applyProtection="1">
      <alignment horizontal="center" vertical="center" wrapText="1"/>
      <protection locked="0"/>
    </xf>
    <xf numFmtId="0" fontId="71" fillId="28" borderId="12" xfId="60" applyFont="1" applyFill="1" applyBorder="1" applyAlignment="1" applyProtection="1">
      <alignment horizontal="center" vertical="center" wrapText="1"/>
      <protection locked="0"/>
    </xf>
    <xf numFmtId="0" fontId="71" fillId="28" borderId="18" xfId="60" applyFont="1" applyFill="1" applyBorder="1" applyAlignment="1" applyProtection="1">
      <alignment horizontal="center" vertical="center" wrapText="1"/>
      <protection locked="0"/>
    </xf>
    <xf numFmtId="0" fontId="71" fillId="30" borderId="20" xfId="60" applyFont="1" applyFill="1" applyBorder="1" applyAlignment="1" applyProtection="1">
      <alignment horizontal="left" vertical="center" shrinkToFit="1"/>
      <protection locked="0"/>
    </xf>
    <xf numFmtId="0" fontId="71" fillId="30" borderId="12" xfId="60" applyFont="1" applyFill="1" applyBorder="1" applyAlignment="1" applyProtection="1">
      <alignment horizontal="left" vertical="center" shrinkToFit="1"/>
      <protection locked="0"/>
    </xf>
    <xf numFmtId="0" fontId="71" fillId="30" borderId="18" xfId="60" applyFont="1" applyFill="1" applyBorder="1" applyAlignment="1" applyProtection="1">
      <alignment horizontal="left" vertical="center" shrinkToFit="1"/>
      <protection locked="0"/>
    </xf>
    <xf numFmtId="0" fontId="71" fillId="30" borderId="134" xfId="60" applyFont="1" applyFill="1" applyBorder="1" applyAlignment="1" applyProtection="1">
      <alignment horizontal="left" vertical="center" wrapText="1"/>
      <protection locked="0"/>
    </xf>
    <xf numFmtId="0" fontId="71" fillId="30" borderId="37" xfId="60" applyFont="1" applyFill="1" applyBorder="1" applyAlignment="1" applyProtection="1">
      <alignment horizontal="left" vertical="center" wrapText="1"/>
      <protection locked="0"/>
    </xf>
    <xf numFmtId="0" fontId="71" fillId="30" borderId="54" xfId="60" applyFont="1" applyFill="1" applyBorder="1" applyAlignment="1" applyProtection="1">
      <alignment horizontal="left" vertical="center" wrapText="1"/>
      <protection locked="0"/>
    </xf>
    <xf numFmtId="0" fontId="71" fillId="28" borderId="22" xfId="60" applyFont="1" applyFill="1" applyBorder="1" applyAlignment="1" applyProtection="1">
      <alignment horizontal="center" vertical="center" wrapText="1"/>
      <protection locked="0"/>
    </xf>
    <xf numFmtId="0" fontId="71" fillId="28" borderId="134" xfId="60" applyFont="1" applyFill="1" applyBorder="1" applyAlignment="1" applyProtection="1">
      <alignment horizontal="center" vertical="center" shrinkToFit="1"/>
      <protection locked="0"/>
    </xf>
    <xf numFmtId="0" fontId="71" fillId="28" borderId="37" xfId="60" applyFont="1" applyFill="1" applyBorder="1" applyAlignment="1" applyProtection="1">
      <alignment horizontal="center" vertical="center" shrinkToFit="1"/>
      <protection locked="0"/>
    </xf>
    <xf numFmtId="0" fontId="71" fillId="28" borderId="38" xfId="60" applyFont="1" applyFill="1" applyBorder="1" applyAlignment="1" applyProtection="1">
      <alignment horizontal="center" vertical="center" shrinkToFit="1"/>
      <protection locked="0"/>
    </xf>
    <xf numFmtId="0" fontId="71" fillId="28" borderId="143" xfId="60" applyFont="1" applyFill="1" applyBorder="1" applyAlignment="1" applyProtection="1">
      <alignment horizontal="center" vertical="center" wrapText="1"/>
      <protection locked="0"/>
    </xf>
    <xf numFmtId="0" fontId="71" fillId="28" borderId="36" xfId="60" applyFont="1" applyFill="1" applyBorder="1" applyAlignment="1" applyProtection="1">
      <alignment horizontal="center" vertical="center" wrapText="1"/>
      <protection locked="0"/>
    </xf>
    <xf numFmtId="0" fontId="71" fillId="28" borderId="37" xfId="60" applyFont="1" applyFill="1" applyBorder="1" applyAlignment="1" applyProtection="1">
      <alignment horizontal="center" vertical="center" wrapText="1"/>
      <protection locked="0"/>
    </xf>
    <xf numFmtId="0" fontId="71" fillId="28" borderId="38" xfId="60" applyFont="1" applyFill="1" applyBorder="1" applyAlignment="1" applyProtection="1">
      <alignment horizontal="center" vertical="center" wrapText="1"/>
      <protection locked="0"/>
    </xf>
    <xf numFmtId="0" fontId="71" fillId="30" borderId="36" xfId="60" applyFont="1" applyFill="1" applyBorder="1" applyAlignment="1" applyProtection="1">
      <alignment horizontal="left" vertical="center" shrinkToFit="1"/>
      <protection locked="0"/>
    </xf>
    <xf numFmtId="0" fontId="71" fillId="30" borderId="37" xfId="60" applyFont="1" applyFill="1" applyBorder="1" applyAlignment="1" applyProtection="1">
      <alignment horizontal="left" vertical="center" shrinkToFit="1"/>
      <protection locked="0"/>
    </xf>
    <xf numFmtId="0" fontId="71" fillId="30" borderId="38" xfId="60" applyFont="1" applyFill="1" applyBorder="1" applyAlignment="1" applyProtection="1">
      <alignment horizontal="left" vertical="center" shrinkToFit="1"/>
      <protection locked="0"/>
    </xf>
    <xf numFmtId="178" fontId="71" fillId="0" borderId="153" xfId="60" applyNumberFormat="1" applyFont="1" applyBorder="1" applyAlignment="1">
      <alignment horizontal="center" vertical="center" wrapText="1"/>
    </xf>
    <xf numFmtId="178" fontId="71" fillId="0" borderId="154" xfId="60" applyNumberFormat="1" applyFont="1" applyBorder="1" applyAlignment="1">
      <alignment horizontal="center" vertical="center" wrapText="1"/>
    </xf>
    <xf numFmtId="178" fontId="71" fillId="0" borderId="155" xfId="60" applyNumberFormat="1" applyFont="1" applyBorder="1" applyAlignment="1">
      <alignment horizontal="center" vertical="center" wrapText="1"/>
    </xf>
    <xf numFmtId="0" fontId="74" fillId="0" borderId="145" xfId="60" applyFont="1" applyBorder="1" applyAlignment="1">
      <alignment horizontal="center" vertical="center" wrapText="1"/>
    </xf>
    <xf numFmtId="0" fontId="74" fillId="0" borderId="54" xfId="60" applyFont="1" applyBorder="1" applyAlignment="1">
      <alignment horizontal="center" vertical="center" wrapText="1"/>
    </xf>
    <xf numFmtId="0" fontId="74" fillId="0" borderId="147" xfId="60" applyFont="1" applyBorder="1" applyAlignment="1">
      <alignment horizontal="center" vertical="center" wrapText="1"/>
    </xf>
    <xf numFmtId="0" fontId="74" fillId="0" borderId="42" xfId="60" applyFont="1" applyBorder="1" applyAlignment="1">
      <alignment horizontal="center" vertical="center" wrapText="1"/>
    </xf>
    <xf numFmtId="0" fontId="74" fillId="0" borderId="150" xfId="60" applyFont="1" applyBorder="1" applyAlignment="1">
      <alignment horizontal="center" vertical="center" wrapText="1"/>
    </xf>
    <xf numFmtId="0" fontId="74" fillId="0" borderId="55" xfId="60" applyFont="1" applyBorder="1" applyAlignment="1">
      <alignment horizontal="center" vertical="center" wrapText="1"/>
    </xf>
    <xf numFmtId="0" fontId="74" fillId="0" borderId="134" xfId="60" applyFont="1" applyBorder="1" applyAlignment="1">
      <alignment horizontal="center" vertical="center" wrapText="1"/>
    </xf>
    <xf numFmtId="0" fontId="74" fillId="0" borderId="65" xfId="60" applyFont="1" applyBorder="1" applyAlignment="1">
      <alignment horizontal="center" vertical="center" wrapText="1"/>
    </xf>
    <xf numFmtId="0" fontId="74" fillId="0" borderId="73" xfId="60" applyFont="1" applyBorder="1" applyAlignment="1">
      <alignment horizontal="center" vertical="center" wrapText="1"/>
    </xf>
    <xf numFmtId="0" fontId="71" fillId="0" borderId="134" xfId="60" applyFont="1" applyBorder="1" applyAlignment="1">
      <alignment horizontal="center" vertical="center" wrapText="1"/>
    </xf>
    <xf numFmtId="0" fontId="71" fillId="0" borderId="37" xfId="60" applyFont="1" applyBorder="1" applyAlignment="1">
      <alignment horizontal="center" vertical="center" wrapText="1"/>
    </xf>
    <xf numFmtId="0" fontId="71" fillId="0" borderId="54" xfId="60" applyFont="1" applyBorder="1" applyAlignment="1">
      <alignment horizontal="center" vertical="center" wrapText="1"/>
    </xf>
    <xf numFmtId="0" fontId="71" fillId="0" borderId="65" xfId="60" applyFont="1" applyBorder="1" applyAlignment="1">
      <alignment horizontal="center" vertical="center" wrapText="1"/>
    </xf>
    <xf numFmtId="0" fontId="71" fillId="0" borderId="0" xfId="60" applyFont="1" applyAlignment="1">
      <alignment horizontal="center" vertical="center" wrapText="1"/>
    </xf>
    <xf numFmtId="0" fontId="71" fillId="0" borderId="42" xfId="60" applyFont="1" applyBorder="1" applyAlignment="1">
      <alignment horizontal="center" vertical="center" wrapText="1"/>
    </xf>
    <xf numFmtId="0" fontId="71" fillId="0" borderId="73" xfId="60" applyFont="1" applyBorder="1" applyAlignment="1">
      <alignment horizontal="center" vertical="center" wrapText="1"/>
    </xf>
    <xf numFmtId="0" fontId="71" fillId="0" borderId="47" xfId="60" applyFont="1" applyBorder="1" applyAlignment="1">
      <alignment horizontal="center" vertical="center" wrapText="1"/>
    </xf>
    <xf numFmtId="0" fontId="71" fillId="0" borderId="55" xfId="60" applyFont="1" applyBorder="1" applyAlignment="1">
      <alignment horizontal="center" vertical="center" wrapText="1"/>
    </xf>
    <xf numFmtId="0" fontId="71" fillId="0" borderId="10" xfId="60" applyFont="1" applyBorder="1" applyAlignment="1">
      <alignment horizontal="center" vertical="center"/>
    </xf>
    <xf numFmtId="0" fontId="71" fillId="0" borderId="44" xfId="60" applyFont="1" applyBorder="1" applyAlignment="1">
      <alignment horizontal="center" vertical="center"/>
    </xf>
    <xf numFmtId="0" fontId="71" fillId="0" borderId="63" xfId="60" applyFont="1" applyBorder="1" applyAlignment="1">
      <alignment horizontal="center" vertical="center"/>
    </xf>
    <xf numFmtId="20" fontId="71" fillId="30" borderId="19" xfId="60" applyNumberFormat="1" applyFont="1" applyFill="1" applyBorder="1" applyAlignment="1" applyProtection="1">
      <alignment horizontal="center" vertical="center"/>
      <protection locked="0"/>
    </xf>
    <xf numFmtId="20" fontId="71" fillId="30" borderId="10" xfId="60" applyNumberFormat="1" applyFont="1" applyFill="1" applyBorder="1" applyAlignment="1" applyProtection="1">
      <alignment horizontal="center" vertical="center"/>
      <protection locked="0"/>
    </xf>
    <xf numFmtId="20" fontId="71" fillId="30" borderId="11" xfId="60" applyNumberFormat="1" applyFont="1" applyFill="1" applyBorder="1" applyAlignment="1" applyProtection="1">
      <alignment horizontal="center" vertical="center"/>
      <protection locked="0"/>
    </xf>
    <xf numFmtId="0" fontId="71" fillId="0" borderId="142" xfId="60" applyFont="1" applyBorder="1" applyAlignment="1">
      <alignment horizontal="center" vertical="center"/>
    </xf>
    <xf numFmtId="0" fontId="71" fillId="0" borderId="146" xfId="60" applyFont="1" applyBorder="1" applyAlignment="1">
      <alignment horizontal="center" vertical="center"/>
    </xf>
    <xf numFmtId="0" fontId="71" fillId="0" borderId="148" xfId="60" applyFont="1" applyBorder="1" applyAlignment="1">
      <alignment horizontal="center" vertical="center"/>
    </xf>
    <xf numFmtId="0" fontId="71" fillId="0" borderId="38" xfId="60" applyFont="1" applyBorder="1" applyAlignment="1">
      <alignment horizontal="center" vertical="center" wrapText="1"/>
    </xf>
    <xf numFmtId="0" fontId="71" fillId="0" borderId="17" xfId="60" applyFont="1" applyBorder="1" applyAlignment="1">
      <alignment horizontal="center" vertical="center" wrapText="1"/>
    </xf>
    <xf numFmtId="0" fontId="71" fillId="0" borderId="48" xfId="60" applyFont="1" applyBorder="1" applyAlignment="1">
      <alignment horizontal="center" vertical="center" wrapText="1"/>
    </xf>
    <xf numFmtId="0" fontId="74" fillId="0" borderId="143" xfId="60" applyFont="1" applyBorder="1" applyAlignment="1">
      <alignment horizontal="center" vertical="center" wrapText="1"/>
    </xf>
    <xf numFmtId="0" fontId="74" fillId="0" borderId="28" xfId="60" applyFont="1" applyBorder="1" applyAlignment="1">
      <alignment horizontal="center" vertical="center" wrapText="1"/>
    </xf>
    <xf numFmtId="0" fontId="74" fillId="0" borderId="149" xfId="60" applyFont="1" applyBorder="1" applyAlignment="1">
      <alignment horizontal="center" vertical="center" wrapText="1"/>
    </xf>
    <xf numFmtId="0" fontId="71" fillId="0" borderId="36" xfId="60" applyFont="1" applyBorder="1" applyAlignment="1">
      <alignment horizontal="center" vertical="center" wrapText="1"/>
    </xf>
    <xf numFmtId="0" fontId="71" fillId="0" borderId="16" xfId="60" applyFont="1" applyBorder="1" applyAlignment="1">
      <alignment horizontal="center" vertical="center" wrapText="1"/>
    </xf>
    <xf numFmtId="0" fontId="71" fillId="0" borderId="46" xfId="60" applyFont="1" applyBorder="1" applyAlignment="1">
      <alignment horizontal="center" vertical="center" wrapText="1"/>
    </xf>
    <xf numFmtId="0" fontId="71" fillId="28" borderId="19" xfId="60" applyFont="1" applyFill="1" applyBorder="1" applyAlignment="1" applyProtection="1">
      <alignment horizontal="center" vertical="center"/>
      <protection locked="0"/>
    </xf>
    <xf numFmtId="0" fontId="71" fillId="29" borderId="10" xfId="60" applyFont="1" applyFill="1" applyBorder="1" applyAlignment="1" applyProtection="1">
      <alignment horizontal="center" vertical="center"/>
      <protection locked="0"/>
    </xf>
    <xf numFmtId="0" fontId="71" fillId="29" borderId="11" xfId="60" applyFont="1" applyFill="1" applyBorder="1" applyAlignment="1" applyProtection="1">
      <alignment horizontal="center" vertical="center"/>
      <protection locked="0"/>
    </xf>
    <xf numFmtId="0" fontId="71" fillId="30" borderId="19" xfId="60" applyFont="1" applyFill="1" applyBorder="1" applyAlignment="1" applyProtection="1">
      <alignment horizontal="center" vertical="center"/>
      <protection locked="0"/>
    </xf>
    <xf numFmtId="0" fontId="71" fillId="30" borderId="11" xfId="60" applyFont="1" applyFill="1" applyBorder="1" applyAlignment="1" applyProtection="1">
      <alignment horizontal="center" vertical="center"/>
      <protection locked="0"/>
    </xf>
    <xf numFmtId="0" fontId="71" fillId="24" borderId="19" xfId="60" applyFont="1" applyFill="1" applyBorder="1" applyAlignment="1">
      <alignment horizontal="center" vertical="center"/>
    </xf>
    <xf numFmtId="0" fontId="71" fillId="24" borderId="11" xfId="60" applyFont="1" applyFill="1" applyBorder="1" applyAlignment="1">
      <alignment horizontal="center" vertical="center"/>
    </xf>
    <xf numFmtId="177" fontId="71" fillId="0" borderId="0" xfId="60" applyNumberFormat="1" applyFont="1" applyAlignment="1">
      <alignment horizontal="center" vertical="center"/>
    </xf>
    <xf numFmtId="0" fontId="72" fillId="28" borderId="0" xfId="60" applyFont="1" applyFill="1" applyAlignment="1" applyProtection="1">
      <alignment horizontal="center" vertical="center" shrinkToFit="1"/>
      <protection locked="0"/>
    </xf>
    <xf numFmtId="0" fontId="72" fillId="29" borderId="0" xfId="60" applyFont="1" applyFill="1" applyAlignment="1" applyProtection="1">
      <alignment horizontal="center" vertical="center" shrinkToFit="1"/>
      <protection locked="0"/>
    </xf>
    <xf numFmtId="0" fontId="72" fillId="30" borderId="0" xfId="60" applyFont="1" applyFill="1" applyAlignment="1" applyProtection="1">
      <alignment horizontal="center" vertical="center"/>
      <protection locked="0"/>
    </xf>
    <xf numFmtId="0" fontId="72" fillId="0" borderId="0" xfId="60" applyFont="1" applyAlignment="1">
      <alignment horizontal="center" vertical="center"/>
    </xf>
    <xf numFmtId="0" fontId="80" fillId="24" borderId="21" xfId="60" applyFont="1" applyFill="1" applyBorder="1" applyAlignment="1">
      <alignment horizontal="center" vertical="center"/>
    </xf>
    <xf numFmtId="0" fontId="74" fillId="24" borderId="0" xfId="60" applyFont="1" applyFill="1" applyAlignment="1">
      <alignment horizontal="left" vertical="center" indent="1"/>
    </xf>
    <xf numFmtId="0" fontId="58" fillId="24" borderId="131" xfId="53" applyFont="1" applyFill="1" applyBorder="1" applyAlignment="1">
      <alignment horizontal="center" vertical="top"/>
    </xf>
    <xf numFmtId="0" fontId="58" fillId="24" borderId="77" xfId="53" applyFont="1" applyFill="1" applyBorder="1" applyAlignment="1">
      <alignment horizontal="center" vertical="top"/>
    </xf>
    <xf numFmtId="0" fontId="58" fillId="24" borderId="123" xfId="53" applyFont="1" applyFill="1" applyBorder="1" applyAlignment="1">
      <alignment horizontal="center" vertical="top"/>
    </xf>
    <xf numFmtId="0" fontId="58" fillId="24" borderId="122" xfId="53" applyFont="1" applyFill="1" applyBorder="1" applyAlignment="1">
      <alignment horizontal="center" vertical="top"/>
    </xf>
    <xf numFmtId="0" fontId="58" fillId="24" borderId="132" xfId="53" applyFont="1" applyFill="1" applyBorder="1" applyAlignment="1">
      <alignment horizontal="center" vertical="top"/>
    </xf>
    <xf numFmtId="0" fontId="5" fillId="24" borderId="133" xfId="53" applyFont="1" applyFill="1" applyBorder="1" applyAlignment="1">
      <alignment horizontal="left" vertical="top" wrapText="1"/>
    </xf>
    <xf numFmtId="0" fontId="5" fillId="24" borderId="67" xfId="53" applyFont="1" applyFill="1" applyBorder="1" applyAlignment="1">
      <alignment horizontal="left" vertical="top" wrapText="1"/>
    </xf>
    <xf numFmtId="0" fontId="5" fillId="24" borderId="70" xfId="53" applyFont="1" applyFill="1" applyBorder="1" applyAlignment="1">
      <alignment horizontal="left" vertical="top" wrapText="1"/>
    </xf>
    <xf numFmtId="0" fontId="5" fillId="24" borderId="0" xfId="53" applyFont="1" applyFill="1" applyAlignment="1">
      <alignment horizontal="left" vertical="top"/>
    </xf>
    <xf numFmtId="0" fontId="60" fillId="24" borderId="0" xfId="53" applyFont="1" applyFill="1" applyAlignment="1">
      <alignment horizontal="left" vertical="top" wrapText="1"/>
    </xf>
    <xf numFmtId="0" fontId="58" fillId="24" borderId="126" xfId="53" applyFont="1" applyFill="1" applyBorder="1" applyAlignment="1">
      <alignment horizontal="center" vertical="top"/>
    </xf>
    <xf numFmtId="0" fontId="58" fillId="24" borderId="127" xfId="53" applyFont="1" applyFill="1" applyBorder="1" applyAlignment="1">
      <alignment horizontal="center" vertical="top"/>
    </xf>
    <xf numFmtId="0" fontId="58" fillId="24" borderId="128" xfId="53" applyFont="1" applyFill="1" applyBorder="1" applyAlignment="1">
      <alignment horizontal="center" vertical="top"/>
    </xf>
    <xf numFmtId="0" fontId="58" fillId="24" borderId="129" xfId="53" applyFont="1" applyFill="1" applyBorder="1" applyAlignment="1">
      <alignment horizontal="center" vertical="top"/>
    </xf>
    <xf numFmtId="0" fontId="58" fillId="24" borderId="130" xfId="53" applyFont="1" applyFill="1" applyBorder="1" applyAlignment="1">
      <alignment horizontal="center" vertical="top"/>
    </xf>
    <xf numFmtId="0" fontId="58" fillId="24" borderId="63" xfId="53" applyFont="1" applyFill="1" applyBorder="1" applyAlignment="1">
      <alignment horizontal="center" vertical="top"/>
    </xf>
    <xf numFmtId="0" fontId="58" fillId="24" borderId="10" xfId="53" applyFont="1" applyFill="1" applyBorder="1" applyAlignment="1">
      <alignment horizontal="center" vertical="top"/>
    </xf>
    <xf numFmtId="0" fontId="58" fillId="24" borderId="21" xfId="53" applyFont="1" applyFill="1" applyBorder="1" applyAlignment="1">
      <alignment horizontal="center" vertical="top"/>
    </xf>
    <xf numFmtId="0" fontId="58" fillId="24" borderId="64" xfId="53" applyFont="1" applyFill="1" applyBorder="1" applyAlignment="1">
      <alignment horizontal="center" vertical="top"/>
    </xf>
    <xf numFmtId="0" fontId="58" fillId="24" borderId="124" xfId="53" applyFont="1" applyFill="1" applyBorder="1" applyAlignment="1">
      <alignment horizontal="center" vertical="top"/>
    </xf>
    <xf numFmtId="0" fontId="58" fillId="24" borderId="105" xfId="53" applyFont="1" applyFill="1" applyBorder="1" applyAlignment="1">
      <alignment horizontal="center" vertical="top"/>
    </xf>
    <xf numFmtId="0" fontId="58" fillId="24" borderId="120" xfId="53" applyFont="1" applyFill="1" applyBorder="1" applyAlignment="1">
      <alignment horizontal="center" vertical="top"/>
    </xf>
    <xf numFmtId="0" fontId="58" fillId="24" borderId="119" xfId="53" applyFont="1" applyFill="1" applyBorder="1" applyAlignment="1">
      <alignment horizontal="center" vertical="top"/>
    </xf>
    <xf numFmtId="0" fontId="58" fillId="24" borderId="125" xfId="53" applyFont="1" applyFill="1" applyBorder="1" applyAlignment="1">
      <alignment horizontal="center" vertical="top"/>
    </xf>
    <xf numFmtId="0" fontId="58" fillId="24" borderId="14" xfId="53" applyFont="1" applyFill="1" applyBorder="1" applyAlignment="1">
      <alignment horizontal="center" vertical="center"/>
    </xf>
    <xf numFmtId="0" fontId="58" fillId="24" borderId="12" xfId="53" applyFont="1" applyFill="1" applyBorder="1" applyAlignment="1">
      <alignment horizontal="center" vertical="center"/>
    </xf>
    <xf numFmtId="0" fontId="58" fillId="24" borderId="41" xfId="53" applyFont="1" applyFill="1" applyBorder="1" applyAlignment="1">
      <alignment horizontal="center" vertical="center"/>
    </xf>
    <xf numFmtId="0" fontId="58" fillId="24" borderId="43" xfId="53" applyFont="1" applyFill="1" applyBorder="1" applyAlignment="1">
      <alignment horizontal="center" vertical="center"/>
    </xf>
    <xf numFmtId="0" fontId="58" fillId="24" borderId="121" xfId="53" applyFont="1" applyFill="1" applyBorder="1" applyAlignment="1">
      <alignment horizontal="center" vertical="center"/>
    </xf>
    <xf numFmtId="0" fontId="58" fillId="24" borderId="122" xfId="53" applyFont="1" applyFill="1" applyBorder="1" applyAlignment="1">
      <alignment horizontal="center" vertical="center"/>
    </xf>
    <xf numFmtId="0" fontId="58" fillId="24" borderId="76" xfId="53" applyFont="1" applyFill="1" applyBorder="1" applyAlignment="1">
      <alignment horizontal="center" vertical="top"/>
    </xf>
    <xf numFmtId="0" fontId="58" fillId="24" borderId="62" xfId="53" applyFont="1" applyFill="1" applyBorder="1" applyAlignment="1">
      <alignment horizontal="center" vertical="top"/>
    </xf>
    <xf numFmtId="0" fontId="59" fillId="24" borderId="0" xfId="53" applyFont="1" applyFill="1" applyAlignment="1">
      <alignment horizontal="center" vertical="center"/>
    </xf>
    <xf numFmtId="0" fontId="58" fillId="24" borderId="117" xfId="53" applyFont="1" applyFill="1" applyBorder="1" applyAlignment="1">
      <alignment horizontal="center" vertical="top"/>
    </xf>
    <xf numFmtId="0" fontId="58" fillId="24" borderId="50" xfId="53" applyFont="1" applyFill="1" applyBorder="1" applyAlignment="1">
      <alignment horizontal="center" vertical="top"/>
    </xf>
    <xf numFmtId="0" fontId="58" fillId="24" borderId="51" xfId="53" applyFont="1" applyFill="1" applyBorder="1" applyAlignment="1">
      <alignment horizontal="center" vertical="top"/>
    </xf>
    <xf numFmtId="0" fontId="58" fillId="24" borderId="49" xfId="53" applyFont="1" applyFill="1" applyBorder="1" applyAlignment="1">
      <alignment horizontal="center" vertical="top"/>
    </xf>
    <xf numFmtId="0" fontId="58" fillId="24" borderId="52" xfId="53" applyFont="1" applyFill="1" applyBorder="1" applyAlignment="1">
      <alignment horizontal="center" vertical="top"/>
    </xf>
    <xf numFmtId="0" fontId="58" fillId="24" borderId="118" xfId="53" applyFont="1" applyFill="1" applyBorder="1" applyAlignment="1">
      <alignment horizontal="center" vertical="center"/>
    </xf>
    <xf numFmtId="0" fontId="58" fillId="24" borderId="119" xfId="53" applyFont="1" applyFill="1" applyBorder="1" applyAlignment="1">
      <alignment horizontal="center" vertical="center"/>
    </xf>
    <xf numFmtId="0" fontId="58" fillId="24" borderId="104" xfId="53" applyFont="1" applyFill="1" applyBorder="1" applyAlignment="1">
      <alignment horizontal="center" vertical="top"/>
    </xf>
    <xf numFmtId="0" fontId="58" fillId="24" borderId="13" xfId="53" applyFont="1" applyFill="1" applyBorder="1" applyAlignment="1">
      <alignment horizontal="center" vertical="center"/>
    </xf>
    <xf numFmtId="0" fontId="58" fillId="24" borderId="15" xfId="53" applyFont="1" applyFill="1" applyBorder="1" applyAlignment="1">
      <alignment horizontal="center" vertical="center"/>
    </xf>
    <xf numFmtId="0" fontId="58" fillId="24" borderId="20" xfId="53" applyFont="1" applyFill="1" applyBorder="1" applyAlignment="1">
      <alignment horizontal="center" vertical="center"/>
    </xf>
    <xf numFmtId="0" fontId="58" fillId="24" borderId="18" xfId="53" applyFont="1" applyFill="1" applyBorder="1" applyAlignment="1">
      <alignment horizontal="center" vertical="center"/>
    </xf>
    <xf numFmtId="0" fontId="58" fillId="24" borderId="13" xfId="53" applyFont="1" applyFill="1" applyBorder="1" applyAlignment="1">
      <alignment horizontal="center" vertical="top"/>
    </xf>
    <xf numFmtId="0" fontId="58" fillId="24" borderId="20" xfId="53" applyFont="1" applyFill="1" applyBorder="1" applyAlignment="1">
      <alignment horizontal="center" vertical="top"/>
    </xf>
    <xf numFmtId="0" fontId="4" fillId="0" borderId="20" xfId="57" applyBorder="1" applyAlignment="1">
      <alignment horizontal="center" vertical="center"/>
    </xf>
    <xf numFmtId="0" fontId="4" fillId="0" borderId="18" xfId="57" applyBorder="1" applyAlignment="1">
      <alignment horizontal="center" vertical="center"/>
    </xf>
    <xf numFmtId="0" fontId="4" fillId="0" borderId="13" xfId="57" applyBorder="1" applyAlignment="1">
      <alignment horizontal="center" vertical="center"/>
    </xf>
    <xf numFmtId="0" fontId="4" fillId="0" borderId="14" xfId="57" applyBorder="1" applyAlignment="1">
      <alignment horizontal="center" vertical="center"/>
    </xf>
    <xf numFmtId="0" fontId="4" fillId="0" borderId="15" xfId="57" applyBorder="1" applyAlignment="1">
      <alignment horizontal="center" vertical="center"/>
    </xf>
    <xf numFmtId="0" fontId="4" fillId="0" borderId="16" xfId="57" applyBorder="1" applyAlignment="1">
      <alignment horizontal="center" vertical="center"/>
    </xf>
    <xf numFmtId="0" fontId="4" fillId="0" borderId="0" xfId="57" applyAlignment="1">
      <alignment horizontal="center" vertical="center"/>
    </xf>
    <xf numFmtId="0" fontId="4" fillId="0" borderId="17" xfId="57" applyBorder="1" applyAlignment="1">
      <alignment horizontal="center" vertical="center"/>
    </xf>
    <xf numFmtId="0" fontId="4" fillId="0" borderId="12" xfId="57" applyBorder="1" applyAlignment="1">
      <alignment horizontal="center" vertical="center"/>
    </xf>
    <xf numFmtId="0" fontId="4" fillId="0" borderId="21" xfId="57" applyBorder="1" applyAlignment="1">
      <alignment horizontal="center" vertical="center"/>
    </xf>
    <xf numFmtId="0" fontId="4" fillId="0" borderId="28" xfId="57" applyBorder="1" applyAlignment="1">
      <alignment vertical="center"/>
    </xf>
    <xf numFmtId="0" fontId="4" fillId="0" borderId="17" xfId="57" applyBorder="1" applyAlignment="1">
      <alignment vertical="center"/>
    </xf>
    <xf numFmtId="0" fontId="63" fillId="24" borderId="0" xfId="53" applyFont="1" applyFill="1" applyAlignment="1">
      <alignment horizontal="left" vertical="top"/>
    </xf>
    <xf numFmtId="0" fontId="64" fillId="24" borderId="0" xfId="53" applyFont="1" applyFill="1" applyAlignment="1">
      <alignment horizontal="left" vertical="top" wrapText="1"/>
    </xf>
    <xf numFmtId="0" fontId="61" fillId="24" borderId="63" xfId="53" applyFont="1" applyFill="1" applyBorder="1" applyAlignment="1">
      <alignment horizontal="center" vertical="center" shrinkToFit="1"/>
    </xf>
    <xf numFmtId="0" fontId="61" fillId="24" borderId="11" xfId="53" applyFont="1" applyFill="1" applyBorder="1" applyAlignment="1">
      <alignment horizontal="center" vertical="center" shrinkToFit="1"/>
    </xf>
    <xf numFmtId="0" fontId="61" fillId="24" borderId="19" xfId="53" applyFont="1" applyFill="1" applyBorder="1" applyAlignment="1">
      <alignment horizontal="left" vertical="top" wrapText="1"/>
    </xf>
    <xf numFmtId="0" fontId="61" fillId="24" borderId="10" xfId="53" applyFont="1" applyFill="1" applyBorder="1" applyAlignment="1">
      <alignment horizontal="left" vertical="top" wrapText="1"/>
    </xf>
    <xf numFmtId="0" fontId="61" fillId="24" borderId="11" xfId="53" applyFont="1" applyFill="1" applyBorder="1" applyAlignment="1">
      <alignment horizontal="left" vertical="top" wrapText="1"/>
    </xf>
    <xf numFmtId="0" fontId="61" fillId="24" borderId="44" xfId="53" applyFont="1" applyFill="1" applyBorder="1" applyAlignment="1">
      <alignment horizontal="left" vertical="top" wrapText="1"/>
    </xf>
    <xf numFmtId="0" fontId="61" fillId="24" borderId="133" xfId="53" applyFont="1" applyFill="1" applyBorder="1" applyAlignment="1">
      <alignment horizontal="center" vertical="center" shrinkToFit="1"/>
    </xf>
    <xf numFmtId="0" fontId="61" fillId="24" borderId="68" xfId="53" applyFont="1" applyFill="1" applyBorder="1" applyAlignment="1">
      <alignment horizontal="center" vertical="center" shrinkToFit="1"/>
    </xf>
    <xf numFmtId="0" fontId="61" fillId="24" borderId="69" xfId="53" applyFont="1" applyFill="1" applyBorder="1" applyAlignment="1">
      <alignment horizontal="left" vertical="top" wrapText="1"/>
    </xf>
    <xf numFmtId="0" fontId="61" fillId="24" borderId="67" xfId="53" applyFont="1" applyFill="1" applyBorder="1" applyAlignment="1">
      <alignment horizontal="left" vertical="top" wrapText="1"/>
    </xf>
    <xf numFmtId="0" fontId="61" fillId="24" borderId="68" xfId="53" applyFont="1" applyFill="1" applyBorder="1" applyAlignment="1">
      <alignment horizontal="left" vertical="top" wrapText="1"/>
    </xf>
    <xf numFmtId="0" fontId="61" fillId="24" borderId="70" xfId="53" applyFont="1" applyFill="1" applyBorder="1" applyAlignment="1">
      <alignment horizontal="left" vertical="top" wrapText="1"/>
    </xf>
    <xf numFmtId="0" fontId="4" fillId="24" borderId="0" xfId="53" applyFont="1" applyFill="1" applyAlignment="1">
      <alignment horizontal="left" vertical="center"/>
    </xf>
    <xf numFmtId="0" fontId="62" fillId="24" borderId="0" xfId="53" applyFont="1" applyFill="1" applyAlignment="1">
      <alignment horizontal="left" vertical="center"/>
    </xf>
    <xf numFmtId="0" fontId="61" fillId="24" borderId="0" xfId="53" applyFont="1" applyFill="1" applyAlignment="1">
      <alignment horizontal="center" vertical="center"/>
    </xf>
    <xf numFmtId="0" fontId="58" fillId="27" borderId="60" xfId="53" applyFont="1" applyFill="1" applyBorder="1" applyAlignment="1">
      <alignment horizontal="center" vertical="center" shrinkToFit="1"/>
    </xf>
    <xf numFmtId="0" fontId="58" fillId="27" borderId="61" xfId="53" applyFont="1" applyFill="1" applyBorder="1" applyAlignment="1">
      <alignment horizontal="center" vertical="center" shrinkToFit="1"/>
    </xf>
    <xf numFmtId="0" fontId="58" fillId="27" borderId="61" xfId="53" applyFont="1" applyFill="1" applyBorder="1" applyAlignment="1">
      <alignment horizontal="center" vertical="center"/>
    </xf>
    <xf numFmtId="0" fontId="58" fillId="27" borderId="74" xfId="53" applyFont="1" applyFill="1" applyBorder="1" applyAlignment="1">
      <alignment horizontal="center" vertical="center"/>
    </xf>
    <xf numFmtId="0" fontId="4" fillId="24" borderId="65" xfId="53" applyFont="1" applyFill="1" applyBorder="1" applyAlignment="1">
      <alignment horizontal="left" vertical="center" wrapText="1"/>
    </xf>
    <xf numFmtId="0" fontId="4" fillId="24" borderId="42" xfId="53" applyFont="1" applyFill="1" applyBorder="1" applyAlignment="1">
      <alignment horizontal="left" vertical="center" wrapText="1"/>
    </xf>
    <xf numFmtId="0" fontId="4" fillId="24" borderId="65" xfId="53" applyFont="1" applyFill="1" applyBorder="1" applyAlignment="1">
      <alignment horizontal="left" vertical="top" wrapText="1"/>
    </xf>
    <xf numFmtId="0" fontId="4" fillId="24" borderId="42" xfId="53" applyFont="1" applyFill="1" applyBorder="1" applyAlignment="1">
      <alignment horizontal="left" vertical="top" wrapText="1"/>
    </xf>
    <xf numFmtId="0" fontId="4" fillId="24" borderId="73" xfId="53" applyFont="1" applyFill="1" applyBorder="1" applyAlignment="1">
      <alignment horizontal="left" vertical="top" wrapText="1"/>
    </xf>
    <xf numFmtId="0" fontId="4" fillId="24" borderId="55" xfId="53" applyFont="1" applyFill="1" applyBorder="1" applyAlignment="1">
      <alignment horizontal="left" vertical="top" wrapText="1"/>
    </xf>
    <xf numFmtId="0" fontId="62" fillId="24" borderId="0" xfId="53" applyFont="1" applyFill="1" applyAlignment="1">
      <alignment horizontal="center" vertical="center"/>
    </xf>
    <xf numFmtId="0" fontId="4" fillId="24" borderId="60" xfId="53" applyFont="1" applyFill="1" applyBorder="1" applyAlignment="1">
      <alignment horizontal="center" vertical="center" wrapText="1"/>
    </xf>
    <xf numFmtId="0" fontId="4" fillId="24" borderId="74" xfId="53" applyFont="1" applyFill="1" applyBorder="1" applyAlignment="1">
      <alignment horizontal="center" vertical="center" wrapText="1"/>
    </xf>
    <xf numFmtId="0" fontId="4" fillId="24" borderId="139" xfId="53" applyFont="1" applyFill="1" applyBorder="1" applyAlignment="1">
      <alignment horizontal="left" vertical="center" wrapText="1"/>
    </xf>
    <xf numFmtId="0" fontId="4" fillId="24" borderId="41" xfId="53" applyFont="1" applyFill="1" applyBorder="1" applyAlignment="1">
      <alignment horizontal="left" vertical="center" wrapText="1"/>
    </xf>
    <xf numFmtId="0" fontId="63" fillId="24" borderId="0" xfId="53" applyFont="1" applyFill="1" applyAlignment="1">
      <alignment horizontal="center" vertical="top"/>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64" fillId="24" borderId="0" xfId="53" applyFont="1" applyFill="1" applyAlignment="1">
      <alignment horizontal="left" vertical="top"/>
    </xf>
    <xf numFmtId="0" fontId="63" fillId="24" borderId="0" xfId="53" applyFont="1" applyFill="1" applyAlignment="1">
      <alignment horizontal="center" vertical="center"/>
    </xf>
    <xf numFmtId="0" fontId="62" fillId="24" borderId="0" xfId="53" applyFont="1" applyFill="1" applyAlignment="1">
      <alignment horizontal="right"/>
    </xf>
    <xf numFmtId="0" fontId="61" fillId="24" borderId="0" xfId="53" applyFont="1" applyFill="1" applyAlignment="1">
      <alignment horizontal="left" vertical="center"/>
    </xf>
    <xf numFmtId="0" fontId="61" fillId="24" borderId="12" xfId="53" applyFont="1" applyFill="1" applyBorder="1" applyAlignment="1">
      <alignment horizontal="left" vertical="center"/>
    </xf>
    <xf numFmtId="0" fontId="61" fillId="24" borderId="14" xfId="53" applyFont="1" applyFill="1" applyBorder="1" applyAlignment="1">
      <alignment horizontal="left"/>
    </xf>
    <xf numFmtId="0" fontId="61" fillId="24" borderId="14" xfId="53" applyFont="1" applyFill="1" applyBorder="1" applyAlignment="1">
      <alignment horizontal="center" vertical="center"/>
    </xf>
    <xf numFmtId="0" fontId="61" fillId="24" borderId="12" xfId="53" applyFont="1" applyFill="1" applyBorder="1" applyAlignment="1">
      <alignment horizontal="center" vertical="center"/>
    </xf>
    <xf numFmtId="0" fontId="64" fillId="24" borderId="12" xfId="53" applyFont="1" applyFill="1" applyBorder="1" applyAlignment="1">
      <alignment horizontal="center"/>
    </xf>
    <xf numFmtId="0" fontId="8" fillId="24" borderId="22" xfId="59" applyFont="1" applyFill="1" applyBorder="1" applyAlignment="1">
      <alignment horizontal="left" vertical="center"/>
    </xf>
    <xf numFmtId="0" fontId="8" fillId="24" borderId="27" xfId="59" applyFont="1" applyFill="1" applyBorder="1" applyAlignment="1">
      <alignment horizontal="left" vertical="center"/>
    </xf>
    <xf numFmtId="0" fontId="4" fillId="24" borderId="0" xfId="59" applyFill="1">
      <alignment vertical="center"/>
    </xf>
    <xf numFmtId="0" fontId="69" fillId="24" borderId="0" xfId="59" applyFont="1" applyFill="1" applyAlignment="1">
      <alignment horizontal="center" vertical="center"/>
    </xf>
    <xf numFmtId="0" fontId="68" fillId="24" borderId="22" xfId="59" applyFont="1" applyFill="1" applyBorder="1" applyAlignment="1">
      <alignment horizontal="center" vertical="center"/>
    </xf>
    <xf numFmtId="0" fontId="68" fillId="24" borderId="27" xfId="59"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D85724EA-202B-40F8-A463-54A934B1AE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8" xr:uid="{6BCB1B88-6665-4E9E-9832-4739A5D235A1}"/>
    <cellStyle name="標準 2 3" xfId="53" xr:uid="{D423F1E0-6AAA-424D-9291-1264E039AE25}"/>
    <cellStyle name="標準 3" xfId="45" xr:uid="{00000000-0005-0000-0000-00002B000000}"/>
    <cellStyle name="標準 3 2" xfId="49" xr:uid="{00000000-0005-0000-0000-00002C000000}"/>
    <cellStyle name="標準 3 3" xfId="57" xr:uid="{E99577BE-FC9D-48A4-9075-C429F7A112EA}"/>
    <cellStyle name="標準 4" xfId="47" xr:uid="{00000000-0005-0000-0000-00002D000000}"/>
    <cellStyle name="標準 4 2" xfId="50" xr:uid="{00000000-0005-0000-0000-00002E000000}"/>
    <cellStyle name="標準 4 3" xfId="55" xr:uid="{1B482388-CCF3-4774-86D6-B6C723EBF6D4}"/>
    <cellStyle name="標準 4 4" xfId="59" xr:uid="{D7D739B4-1719-4EE6-B2C6-9B84425B05CF}"/>
    <cellStyle name="標準 5" xfId="51" xr:uid="{00000000-0005-0000-0000-00002F000000}"/>
    <cellStyle name="標準 6" xfId="52" xr:uid="{F241C8DC-D17D-48FF-AA3D-0B21E946FC12}"/>
    <cellStyle name="標準 6 2" xfId="54" xr:uid="{1399DDD7-4CB4-4467-A408-3C5959865226}"/>
    <cellStyle name="標準 7" xfId="60" xr:uid="{DC7BCB3F-5E78-4E7F-94DC-98D7B70B5213}"/>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77">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7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7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7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7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7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7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8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8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8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9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9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655363" name="Check Box 3" hidden="1">
              <a:extLst>
                <a:ext uri="{63B3BB69-23CF-44E3-9099-C40C66FF867C}">
                  <a14:compatExt spid="_x0000_s655363"/>
                </a:ext>
                <a:ext uri="{FF2B5EF4-FFF2-40B4-BE49-F238E27FC236}">
                  <a16:creationId xmlns:a16="http://schemas.microsoft.com/office/drawing/2014/main" id="{00000000-0008-0000-0900-000003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55364" name="Check Box 4" hidden="1">
              <a:extLst>
                <a:ext uri="{63B3BB69-23CF-44E3-9099-C40C66FF867C}">
                  <a14:compatExt spid="_x0000_s655364"/>
                </a:ext>
                <a:ext uri="{FF2B5EF4-FFF2-40B4-BE49-F238E27FC236}">
                  <a16:creationId xmlns:a16="http://schemas.microsoft.com/office/drawing/2014/main" id="{00000000-0008-0000-0900-000004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5365" name="Check Box 5" hidden="1">
              <a:extLst>
                <a:ext uri="{63B3BB69-23CF-44E3-9099-C40C66FF867C}">
                  <a14:compatExt spid="_x0000_s655365"/>
                </a:ext>
                <a:ext uri="{FF2B5EF4-FFF2-40B4-BE49-F238E27FC236}">
                  <a16:creationId xmlns:a16="http://schemas.microsoft.com/office/drawing/2014/main" id="{00000000-0008-0000-0900-000005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655366" name="Check Box 6" hidden="1">
              <a:extLst>
                <a:ext uri="{63B3BB69-23CF-44E3-9099-C40C66FF867C}">
                  <a14:compatExt spid="_x0000_s655366"/>
                </a:ext>
                <a:ext uri="{FF2B5EF4-FFF2-40B4-BE49-F238E27FC236}">
                  <a16:creationId xmlns:a16="http://schemas.microsoft.com/office/drawing/2014/main" id="{00000000-0008-0000-0900-000006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55367" name="Check Box 7" hidden="1">
              <a:extLst>
                <a:ext uri="{63B3BB69-23CF-44E3-9099-C40C66FF867C}">
                  <a14:compatExt spid="_x0000_s655367"/>
                </a:ext>
                <a:ext uri="{FF2B5EF4-FFF2-40B4-BE49-F238E27FC236}">
                  <a16:creationId xmlns:a16="http://schemas.microsoft.com/office/drawing/2014/main" id="{00000000-0008-0000-0900-000007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5368" name="Check Box 8" hidden="1">
              <a:extLst>
                <a:ext uri="{63B3BB69-23CF-44E3-9099-C40C66FF867C}">
                  <a14:compatExt spid="_x0000_s655368"/>
                </a:ext>
                <a:ext uri="{FF2B5EF4-FFF2-40B4-BE49-F238E27FC236}">
                  <a16:creationId xmlns:a16="http://schemas.microsoft.com/office/drawing/2014/main" id="{00000000-0008-0000-0900-000008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5369" name="Check Box 9" hidden="1">
              <a:extLst>
                <a:ext uri="{63B3BB69-23CF-44E3-9099-C40C66FF867C}">
                  <a14:compatExt spid="_x0000_s655369"/>
                </a:ext>
                <a:ext uri="{FF2B5EF4-FFF2-40B4-BE49-F238E27FC236}">
                  <a16:creationId xmlns:a16="http://schemas.microsoft.com/office/drawing/2014/main" id="{00000000-0008-0000-0900-000009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55370" name="Check Box 10" hidden="1">
              <a:extLst>
                <a:ext uri="{63B3BB69-23CF-44E3-9099-C40C66FF867C}">
                  <a14:compatExt spid="_x0000_s655370"/>
                </a:ext>
                <a:ext uri="{FF2B5EF4-FFF2-40B4-BE49-F238E27FC236}">
                  <a16:creationId xmlns:a16="http://schemas.microsoft.com/office/drawing/2014/main" id="{00000000-0008-0000-0900-00000A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655371" name="Check Box 11" hidden="1">
              <a:extLst>
                <a:ext uri="{63B3BB69-23CF-44E3-9099-C40C66FF867C}">
                  <a14:compatExt spid="_x0000_s655371"/>
                </a:ext>
                <a:ext uri="{FF2B5EF4-FFF2-40B4-BE49-F238E27FC236}">
                  <a16:creationId xmlns:a16="http://schemas.microsoft.com/office/drawing/2014/main" id="{00000000-0008-0000-0900-00000B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655372" name="Check Box 12" hidden="1">
              <a:extLst>
                <a:ext uri="{63B3BB69-23CF-44E3-9099-C40C66FF867C}">
                  <a14:compatExt spid="_x0000_s655372"/>
                </a:ext>
                <a:ext uri="{FF2B5EF4-FFF2-40B4-BE49-F238E27FC236}">
                  <a16:creationId xmlns:a16="http://schemas.microsoft.com/office/drawing/2014/main" id="{00000000-0008-0000-0900-00000C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655373" name="Check Box 13" hidden="1">
              <a:extLst>
                <a:ext uri="{63B3BB69-23CF-44E3-9099-C40C66FF867C}">
                  <a14:compatExt spid="_x0000_s655373"/>
                </a:ext>
                <a:ext uri="{FF2B5EF4-FFF2-40B4-BE49-F238E27FC236}">
                  <a16:creationId xmlns:a16="http://schemas.microsoft.com/office/drawing/2014/main" id="{00000000-0008-0000-0900-00000D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655374" name="Check Box 14" hidden="1">
              <a:extLst>
                <a:ext uri="{63B3BB69-23CF-44E3-9099-C40C66FF867C}">
                  <a14:compatExt spid="_x0000_s655374"/>
                </a:ext>
                <a:ext uri="{FF2B5EF4-FFF2-40B4-BE49-F238E27FC236}">
                  <a16:creationId xmlns:a16="http://schemas.microsoft.com/office/drawing/2014/main" id="{00000000-0008-0000-0900-00000E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655375" name="Check Box 15" hidden="1">
              <a:extLst>
                <a:ext uri="{63B3BB69-23CF-44E3-9099-C40C66FF867C}">
                  <a14:compatExt spid="_x0000_s655375"/>
                </a:ext>
                <a:ext uri="{FF2B5EF4-FFF2-40B4-BE49-F238E27FC236}">
                  <a16:creationId xmlns:a16="http://schemas.microsoft.com/office/drawing/2014/main" id="{00000000-0008-0000-0900-00000F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655376" name="Check Box 16" hidden="1">
              <a:extLst>
                <a:ext uri="{63B3BB69-23CF-44E3-9099-C40C66FF867C}">
                  <a14:compatExt spid="_x0000_s655376"/>
                </a:ext>
                <a:ext uri="{FF2B5EF4-FFF2-40B4-BE49-F238E27FC236}">
                  <a16:creationId xmlns:a16="http://schemas.microsoft.com/office/drawing/2014/main" id="{00000000-0008-0000-0900-000010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655377" name="Check Box 17" hidden="1">
              <a:extLst>
                <a:ext uri="{63B3BB69-23CF-44E3-9099-C40C66FF867C}">
                  <a14:compatExt spid="_x0000_s655377"/>
                </a:ext>
                <a:ext uri="{FF2B5EF4-FFF2-40B4-BE49-F238E27FC236}">
                  <a16:creationId xmlns:a16="http://schemas.microsoft.com/office/drawing/2014/main" id="{00000000-0008-0000-0900-00001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655378" name="Check Box 18" hidden="1">
              <a:extLst>
                <a:ext uri="{63B3BB69-23CF-44E3-9099-C40C66FF867C}">
                  <a14:compatExt spid="_x0000_s655378"/>
                </a:ext>
                <a:ext uri="{FF2B5EF4-FFF2-40B4-BE49-F238E27FC236}">
                  <a16:creationId xmlns:a16="http://schemas.microsoft.com/office/drawing/2014/main" id="{00000000-0008-0000-0900-00001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28575</xdr:colOff>
          <xdr:row>26</xdr:row>
          <xdr:rowOff>190500</xdr:rowOff>
        </xdr:to>
        <xdr:sp macro="" textlink="">
          <xdr:nvSpPr>
            <xdr:cNvPr id="655379" name="Check Box 19" hidden="1">
              <a:extLst>
                <a:ext uri="{63B3BB69-23CF-44E3-9099-C40C66FF867C}">
                  <a14:compatExt spid="_x0000_s655379"/>
                </a:ext>
                <a:ext uri="{FF2B5EF4-FFF2-40B4-BE49-F238E27FC236}">
                  <a16:creationId xmlns:a16="http://schemas.microsoft.com/office/drawing/2014/main" id="{00000000-0008-0000-0900-000013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76200</xdr:rowOff>
        </xdr:to>
        <xdr:sp macro="" textlink="">
          <xdr:nvSpPr>
            <xdr:cNvPr id="655380" name="Check Box 20" hidden="1">
              <a:extLst>
                <a:ext uri="{63B3BB69-23CF-44E3-9099-C40C66FF867C}">
                  <a14:compatExt spid="_x0000_s655380"/>
                </a:ext>
                <a:ext uri="{FF2B5EF4-FFF2-40B4-BE49-F238E27FC236}">
                  <a16:creationId xmlns:a16="http://schemas.microsoft.com/office/drawing/2014/main" id="{00000000-0008-0000-0900-000014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0</xdr:colOff>
          <xdr:row>23</xdr:row>
          <xdr:rowOff>28575</xdr:rowOff>
        </xdr:to>
        <xdr:sp macro="" textlink="">
          <xdr:nvSpPr>
            <xdr:cNvPr id="655381" name="Check Box 21" hidden="1">
              <a:extLst>
                <a:ext uri="{63B3BB69-23CF-44E3-9099-C40C66FF867C}">
                  <a14:compatExt spid="_x0000_s655381"/>
                </a:ext>
                <a:ext uri="{FF2B5EF4-FFF2-40B4-BE49-F238E27FC236}">
                  <a16:creationId xmlns:a16="http://schemas.microsoft.com/office/drawing/2014/main" id="{00000000-0008-0000-0900-000015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28575</xdr:colOff>
          <xdr:row>22</xdr:row>
          <xdr:rowOff>190500</xdr:rowOff>
        </xdr:to>
        <xdr:sp macro="" textlink="">
          <xdr:nvSpPr>
            <xdr:cNvPr id="655382" name="Check Box 22" hidden="1">
              <a:extLst>
                <a:ext uri="{63B3BB69-23CF-44E3-9099-C40C66FF867C}">
                  <a14:compatExt spid="_x0000_s655382"/>
                </a:ext>
                <a:ext uri="{FF2B5EF4-FFF2-40B4-BE49-F238E27FC236}">
                  <a16:creationId xmlns:a16="http://schemas.microsoft.com/office/drawing/2014/main" id="{00000000-0008-0000-0900-000016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28575</xdr:colOff>
          <xdr:row>28</xdr:row>
          <xdr:rowOff>190500</xdr:rowOff>
        </xdr:to>
        <xdr:sp macro="" textlink="">
          <xdr:nvSpPr>
            <xdr:cNvPr id="655383" name="Check Box 23" hidden="1">
              <a:extLst>
                <a:ext uri="{63B3BB69-23CF-44E3-9099-C40C66FF867C}">
                  <a14:compatExt spid="_x0000_s655383"/>
                </a:ext>
                <a:ext uri="{FF2B5EF4-FFF2-40B4-BE49-F238E27FC236}">
                  <a16:creationId xmlns:a16="http://schemas.microsoft.com/office/drawing/2014/main" id="{00000000-0008-0000-0900-000017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6</xdr:col>
          <xdr:colOff>0</xdr:colOff>
          <xdr:row>28</xdr:row>
          <xdr:rowOff>123825</xdr:rowOff>
        </xdr:to>
        <xdr:sp macro="" textlink="">
          <xdr:nvSpPr>
            <xdr:cNvPr id="655384" name="Check Box 24" hidden="1">
              <a:extLst>
                <a:ext uri="{63B3BB69-23CF-44E3-9099-C40C66FF867C}">
                  <a14:compatExt spid="_x0000_s655384"/>
                </a:ext>
                <a:ext uri="{FF2B5EF4-FFF2-40B4-BE49-F238E27FC236}">
                  <a16:creationId xmlns:a16="http://schemas.microsoft.com/office/drawing/2014/main" id="{00000000-0008-0000-0900-000018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5385" name="Check Box 25" hidden="1">
              <a:extLst>
                <a:ext uri="{63B3BB69-23CF-44E3-9099-C40C66FF867C}">
                  <a14:compatExt spid="_x0000_s655385"/>
                </a:ext>
                <a:ext uri="{FF2B5EF4-FFF2-40B4-BE49-F238E27FC236}">
                  <a16:creationId xmlns:a16="http://schemas.microsoft.com/office/drawing/2014/main" id="{00000000-0008-0000-0900-000019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5386" name="Check Box 26" hidden="1">
              <a:extLst>
                <a:ext uri="{63B3BB69-23CF-44E3-9099-C40C66FF867C}">
                  <a14:compatExt spid="_x0000_s655386"/>
                </a:ext>
                <a:ext uri="{FF2B5EF4-FFF2-40B4-BE49-F238E27FC236}">
                  <a16:creationId xmlns:a16="http://schemas.microsoft.com/office/drawing/2014/main" id="{00000000-0008-0000-0900-00001A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123825</xdr:rowOff>
        </xdr:from>
        <xdr:to>
          <xdr:col>6</xdr:col>
          <xdr:colOff>0</xdr:colOff>
          <xdr:row>26</xdr:row>
          <xdr:rowOff>123825</xdr:rowOff>
        </xdr:to>
        <xdr:sp macro="" textlink="">
          <xdr:nvSpPr>
            <xdr:cNvPr id="655387" name="Check Box 27" hidden="1">
              <a:extLst>
                <a:ext uri="{63B3BB69-23CF-44E3-9099-C40C66FF867C}">
                  <a14:compatExt spid="_x0000_s655387"/>
                </a:ext>
                <a:ext uri="{FF2B5EF4-FFF2-40B4-BE49-F238E27FC236}">
                  <a16:creationId xmlns:a16="http://schemas.microsoft.com/office/drawing/2014/main" id="{00000000-0008-0000-0900-00001B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5388" name="Check Box 28" hidden="1">
              <a:extLst>
                <a:ext uri="{63B3BB69-23CF-44E3-9099-C40C66FF867C}">
                  <a14:compatExt spid="_x0000_s655388"/>
                </a:ext>
                <a:ext uri="{FF2B5EF4-FFF2-40B4-BE49-F238E27FC236}">
                  <a16:creationId xmlns:a16="http://schemas.microsoft.com/office/drawing/2014/main" id="{00000000-0008-0000-0900-00001C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655389" name="Check Box 29" hidden="1">
              <a:extLst>
                <a:ext uri="{63B3BB69-23CF-44E3-9099-C40C66FF867C}">
                  <a14:compatExt spid="_x0000_s655389"/>
                </a:ext>
                <a:ext uri="{FF2B5EF4-FFF2-40B4-BE49-F238E27FC236}">
                  <a16:creationId xmlns:a16="http://schemas.microsoft.com/office/drawing/2014/main" id="{00000000-0008-0000-0900-00001D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655390" name="Check Box 30" hidden="1">
              <a:extLst>
                <a:ext uri="{63B3BB69-23CF-44E3-9099-C40C66FF867C}">
                  <a14:compatExt spid="_x0000_s655390"/>
                </a:ext>
                <a:ext uri="{FF2B5EF4-FFF2-40B4-BE49-F238E27FC236}">
                  <a16:creationId xmlns:a16="http://schemas.microsoft.com/office/drawing/2014/main" id="{00000000-0008-0000-0900-00001E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0</xdr:colOff>
          <xdr:row>23</xdr:row>
          <xdr:rowOff>28575</xdr:rowOff>
        </xdr:to>
        <xdr:sp macro="" textlink="">
          <xdr:nvSpPr>
            <xdr:cNvPr id="655391" name="Check Box 31" hidden="1">
              <a:extLst>
                <a:ext uri="{63B3BB69-23CF-44E3-9099-C40C66FF867C}">
                  <a14:compatExt spid="_x0000_s655391"/>
                </a:ext>
                <a:ext uri="{FF2B5EF4-FFF2-40B4-BE49-F238E27FC236}">
                  <a16:creationId xmlns:a16="http://schemas.microsoft.com/office/drawing/2014/main" id="{00000000-0008-0000-0900-00001F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200025</xdr:rowOff>
        </xdr:from>
        <xdr:to>
          <xdr:col>6</xdr:col>
          <xdr:colOff>0</xdr:colOff>
          <xdr:row>24</xdr:row>
          <xdr:rowOff>47625</xdr:rowOff>
        </xdr:to>
        <xdr:sp macro="" textlink="">
          <xdr:nvSpPr>
            <xdr:cNvPr id="655392" name="Check Box 32" hidden="1">
              <a:extLst>
                <a:ext uri="{63B3BB69-23CF-44E3-9099-C40C66FF867C}">
                  <a14:compatExt spid="_x0000_s655392"/>
                </a:ext>
                <a:ext uri="{FF2B5EF4-FFF2-40B4-BE49-F238E27FC236}">
                  <a16:creationId xmlns:a16="http://schemas.microsoft.com/office/drawing/2014/main" id="{00000000-0008-0000-0900-000020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28575</xdr:rowOff>
        </xdr:from>
        <xdr:to>
          <xdr:col>6</xdr:col>
          <xdr:colOff>0</xdr:colOff>
          <xdr:row>25</xdr:row>
          <xdr:rowOff>9525</xdr:rowOff>
        </xdr:to>
        <xdr:sp macro="" textlink="">
          <xdr:nvSpPr>
            <xdr:cNvPr id="655393" name="Check Box 33" hidden="1">
              <a:extLst>
                <a:ext uri="{63B3BB69-23CF-44E3-9099-C40C66FF867C}">
                  <a14:compatExt spid="_x0000_s655393"/>
                </a:ext>
                <a:ext uri="{FF2B5EF4-FFF2-40B4-BE49-F238E27FC236}">
                  <a16:creationId xmlns:a16="http://schemas.microsoft.com/office/drawing/2014/main" id="{00000000-0008-0000-0900-00002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104775</xdr:rowOff>
        </xdr:from>
        <xdr:to>
          <xdr:col>4</xdr:col>
          <xdr:colOff>38100</xdr:colOff>
          <xdr:row>24</xdr:row>
          <xdr:rowOff>200025</xdr:rowOff>
        </xdr:to>
        <xdr:sp macro="" textlink="">
          <xdr:nvSpPr>
            <xdr:cNvPr id="655394" name="Check Box 34" hidden="1">
              <a:extLst>
                <a:ext uri="{63B3BB69-23CF-44E3-9099-C40C66FF867C}">
                  <a14:compatExt spid="_x0000_s655394"/>
                </a:ext>
                <a:ext uri="{FF2B5EF4-FFF2-40B4-BE49-F238E27FC236}">
                  <a16:creationId xmlns:a16="http://schemas.microsoft.com/office/drawing/2014/main" id="{00000000-0008-0000-0900-00002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266700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D00-0000010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D00-0000020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8155;&#20184;&#26360;&#3900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theme="0"/>
    <pageSetUpPr fitToPage="1"/>
  </sheetPr>
  <dimension ref="A1:AJ58"/>
  <sheetViews>
    <sheetView showGridLines="0" tabSelected="1" view="pageBreakPreview" zoomScaleNormal="100" zoomScaleSheetLayoutView="100" workbookViewId="0">
      <selection activeCell="B16" sqref="B16:D17"/>
    </sheetView>
  </sheetViews>
  <sheetFormatPr defaultColWidth="2.875" defaultRowHeight="14.85" customHeight="1" x14ac:dyDescent="0.15"/>
  <cols>
    <col min="1" max="1" width="4.5" style="5" customWidth="1"/>
    <col min="2" max="22" width="2.875" style="5"/>
    <col min="23" max="23" width="3.875" style="5" customWidth="1"/>
    <col min="24" max="36" width="3.5" style="5" customWidth="1"/>
    <col min="37" max="16384" width="2.875" style="5"/>
  </cols>
  <sheetData>
    <row r="1" spans="1:36" ht="14.85" customHeight="1" x14ac:dyDescent="0.15">
      <c r="A1" s="5" t="s">
        <v>175</v>
      </c>
      <c r="N1" s="6"/>
      <c r="W1" s="7"/>
      <c r="X1" s="7"/>
      <c r="Y1" s="7"/>
      <c r="Z1" s="7"/>
      <c r="AA1" s="7"/>
      <c r="AB1" s="7"/>
      <c r="AC1" s="7"/>
      <c r="AD1" s="7"/>
      <c r="AE1" s="7"/>
      <c r="AF1" s="7"/>
      <c r="AG1" s="7"/>
      <c r="AH1" s="7"/>
      <c r="AI1" s="7"/>
      <c r="AJ1" s="7"/>
    </row>
    <row r="2" spans="1:36" ht="14.85" customHeight="1" x14ac:dyDescent="0.15">
      <c r="W2" s="7"/>
      <c r="X2" s="7"/>
      <c r="Y2" s="7"/>
      <c r="Z2" s="7"/>
      <c r="AA2" s="7"/>
      <c r="AB2" s="7"/>
      <c r="AC2" s="7"/>
      <c r="AD2" s="7"/>
      <c r="AE2" s="7"/>
      <c r="AF2" s="7"/>
      <c r="AG2" s="7"/>
      <c r="AH2" s="7"/>
      <c r="AI2" s="7"/>
      <c r="AJ2" s="7"/>
    </row>
    <row r="3" spans="1:36" ht="14.85" customHeight="1" x14ac:dyDescent="0.15">
      <c r="E3" s="5" t="s">
        <v>176</v>
      </c>
      <c r="V3" s="10"/>
      <c r="W3" s="10"/>
      <c r="X3" s="10"/>
      <c r="Y3" s="10"/>
      <c r="Z3" s="10"/>
      <c r="AA3" s="10"/>
      <c r="AB3" s="10"/>
      <c r="AC3" s="10"/>
      <c r="AD3" s="10"/>
      <c r="AE3" s="10"/>
      <c r="AF3" s="10"/>
      <c r="AG3" s="10"/>
      <c r="AH3" s="10"/>
      <c r="AI3" s="10"/>
      <c r="AJ3" s="10"/>
    </row>
    <row r="4" spans="1:36" ht="14.85" customHeight="1" x14ac:dyDescent="0.15">
      <c r="E4" s="5" t="s">
        <v>177</v>
      </c>
      <c r="V4" s="10"/>
      <c r="W4" s="10"/>
      <c r="X4" s="10"/>
      <c r="Y4" s="10"/>
      <c r="Z4" s="10"/>
      <c r="AA4" s="10"/>
      <c r="AB4" s="10"/>
      <c r="AC4" s="10"/>
      <c r="AD4" s="10"/>
      <c r="AE4" s="10"/>
      <c r="AF4" s="10"/>
      <c r="AG4" s="10"/>
      <c r="AH4" s="10"/>
      <c r="AI4" s="10"/>
      <c r="AJ4" s="10"/>
    </row>
    <row r="5" spans="1:36" ht="14.85" customHeight="1" x14ac:dyDescent="0.15">
      <c r="E5" s="5" t="s">
        <v>178</v>
      </c>
    </row>
    <row r="6" spans="1:36" ht="14.85" customHeight="1" x14ac:dyDescent="0.15">
      <c r="E6" s="5" t="s">
        <v>179</v>
      </c>
    </row>
    <row r="7" spans="1:36" ht="14.85" customHeight="1" x14ac:dyDescent="0.15">
      <c r="A7" s="405" t="s">
        <v>180</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row>
    <row r="8" spans="1:36" ht="14.85" customHeight="1" x14ac:dyDescent="0.15">
      <c r="G8" s="7"/>
      <c r="H8" s="7"/>
      <c r="I8" s="7"/>
      <c r="J8" s="7"/>
      <c r="K8" s="7"/>
      <c r="L8" s="7"/>
      <c r="M8" s="7"/>
      <c r="N8" s="7"/>
      <c r="O8" s="7"/>
      <c r="P8" s="7"/>
      <c r="Q8" s="7"/>
      <c r="R8" s="7"/>
    </row>
    <row r="9" spans="1:36" ht="14.85" customHeight="1" x14ac:dyDescent="0.15">
      <c r="D9" s="7"/>
      <c r="F9" s="7"/>
      <c r="G9" s="7"/>
      <c r="H9" s="7"/>
      <c r="I9" s="7"/>
      <c r="J9" s="7"/>
      <c r="K9" s="7"/>
      <c r="AB9" s="405"/>
      <c r="AC9" s="405"/>
      <c r="AD9" s="5" t="s">
        <v>1</v>
      </c>
      <c r="AE9" s="405"/>
      <c r="AF9" s="405"/>
      <c r="AG9" s="5" t="s">
        <v>2</v>
      </c>
      <c r="AH9" s="405"/>
      <c r="AI9" s="405"/>
      <c r="AJ9" s="5" t="s">
        <v>3</v>
      </c>
    </row>
    <row r="10" spans="1:36" ht="14.85" customHeight="1" x14ac:dyDescent="0.15">
      <c r="A10" s="406"/>
      <c r="B10" s="406"/>
      <c r="C10" s="406"/>
      <c r="D10" s="406"/>
      <c r="E10" s="406"/>
      <c r="F10" s="405" t="s">
        <v>101</v>
      </c>
      <c r="G10" s="405"/>
      <c r="H10" s="405"/>
      <c r="I10" s="405"/>
      <c r="J10" s="405"/>
      <c r="K10" s="405"/>
    </row>
    <row r="11" spans="1:36" ht="18" customHeight="1" x14ac:dyDescent="0.15">
      <c r="A11" s="406"/>
      <c r="B11" s="406"/>
      <c r="C11" s="406"/>
      <c r="D11" s="406"/>
      <c r="E11" s="406"/>
      <c r="F11" s="405"/>
      <c r="G11" s="405"/>
      <c r="H11" s="405"/>
      <c r="I11" s="405"/>
      <c r="J11" s="405"/>
      <c r="K11" s="405"/>
      <c r="P11" s="407" t="s">
        <v>37</v>
      </c>
      <c r="Q11" s="407"/>
      <c r="R11" s="407"/>
      <c r="S11" s="12"/>
      <c r="T11" s="408"/>
      <c r="U11" s="408"/>
      <c r="V11" s="408"/>
      <c r="W11" s="408"/>
      <c r="X11" s="408"/>
      <c r="Y11" s="408"/>
      <c r="Z11" s="408"/>
      <c r="AA11" s="408"/>
      <c r="AB11" s="408"/>
      <c r="AC11" s="408"/>
      <c r="AD11" s="408"/>
      <c r="AE11" s="408"/>
      <c r="AF11" s="408"/>
      <c r="AG11" s="408"/>
      <c r="AH11" s="408"/>
      <c r="AI11" s="408"/>
      <c r="AJ11" s="408"/>
    </row>
    <row r="12" spans="1:36" ht="18" customHeight="1" x14ac:dyDescent="0.15">
      <c r="C12" s="7"/>
      <c r="D12" s="7"/>
      <c r="E12" s="7"/>
      <c r="F12" s="7"/>
      <c r="G12" s="7"/>
      <c r="H12" s="7"/>
      <c r="I12" s="7"/>
      <c r="J12" s="7"/>
      <c r="K12" s="7"/>
      <c r="P12" s="407"/>
      <c r="Q12" s="407"/>
      <c r="R12" s="407"/>
      <c r="S12" s="12"/>
      <c r="T12" s="408"/>
      <c r="U12" s="408"/>
      <c r="V12" s="408"/>
      <c r="W12" s="408"/>
      <c r="X12" s="408"/>
      <c r="Y12" s="408"/>
      <c r="Z12" s="408"/>
      <c r="AA12" s="408"/>
      <c r="AB12" s="408"/>
      <c r="AC12" s="408"/>
      <c r="AD12" s="408"/>
      <c r="AE12" s="408"/>
      <c r="AF12" s="408"/>
      <c r="AG12" s="408"/>
      <c r="AH12" s="408"/>
      <c r="AI12" s="408"/>
      <c r="AJ12" s="408"/>
    </row>
    <row r="13" spans="1:36" ht="18" customHeight="1" x14ac:dyDescent="0.15">
      <c r="C13" s="7"/>
      <c r="D13" s="7"/>
      <c r="E13" s="7"/>
      <c r="F13" s="7"/>
      <c r="G13" s="7"/>
      <c r="H13" s="7"/>
      <c r="I13" s="7"/>
      <c r="J13" s="7"/>
      <c r="K13" s="7"/>
      <c r="M13" s="12" t="s">
        <v>4</v>
      </c>
      <c r="P13" s="407" t="s">
        <v>38</v>
      </c>
      <c r="Q13" s="407"/>
      <c r="R13" s="407"/>
      <c r="S13" s="12"/>
      <c r="T13" s="408"/>
      <c r="U13" s="408"/>
      <c r="V13" s="408"/>
      <c r="W13" s="408"/>
      <c r="X13" s="408"/>
      <c r="Y13" s="408"/>
      <c r="Z13" s="408"/>
      <c r="AA13" s="408"/>
      <c r="AB13" s="408"/>
      <c r="AC13" s="408"/>
      <c r="AD13" s="408"/>
      <c r="AE13" s="408"/>
      <c r="AF13" s="408"/>
      <c r="AG13" s="408"/>
      <c r="AH13" s="408"/>
      <c r="AI13" s="408"/>
      <c r="AJ13" s="408"/>
    </row>
    <row r="14" spans="1:36" ht="18" customHeight="1" x14ac:dyDescent="0.15">
      <c r="C14" s="7"/>
      <c r="D14" s="7"/>
      <c r="E14" s="7"/>
      <c r="F14" s="7"/>
      <c r="G14" s="7"/>
      <c r="H14" s="7"/>
      <c r="I14" s="7"/>
      <c r="J14" s="7"/>
      <c r="K14" s="7"/>
      <c r="P14" s="407"/>
      <c r="Q14" s="407"/>
      <c r="R14" s="407"/>
      <c r="S14" s="12"/>
      <c r="T14" s="408"/>
      <c r="U14" s="408"/>
      <c r="V14" s="408"/>
      <c r="W14" s="408"/>
      <c r="X14" s="408"/>
      <c r="Y14" s="408"/>
      <c r="Z14" s="408"/>
      <c r="AA14" s="408"/>
      <c r="AB14" s="408"/>
      <c r="AC14" s="408"/>
      <c r="AD14" s="408"/>
      <c r="AE14" s="408"/>
      <c r="AF14" s="408"/>
      <c r="AG14" s="408"/>
      <c r="AH14" s="408"/>
      <c r="AI14" s="408"/>
      <c r="AJ14" s="408"/>
    </row>
    <row r="15" spans="1:36" ht="18" customHeight="1" x14ac:dyDescent="0.15">
      <c r="C15" s="7"/>
      <c r="D15" s="7"/>
      <c r="E15" s="7"/>
      <c r="F15" s="7"/>
      <c r="G15" s="7"/>
      <c r="H15" s="7"/>
      <c r="I15" s="7"/>
      <c r="J15" s="7"/>
      <c r="K15" s="7"/>
      <c r="P15" s="407" t="s">
        <v>102</v>
      </c>
      <c r="Q15" s="407"/>
      <c r="R15" s="407"/>
      <c r="S15" s="407"/>
      <c r="T15" s="407"/>
      <c r="U15" s="407"/>
      <c r="V15" s="408"/>
      <c r="W15" s="408"/>
      <c r="X15" s="408"/>
      <c r="Y15" s="408"/>
      <c r="Z15" s="408"/>
      <c r="AA15" s="408"/>
      <c r="AB15" s="408"/>
      <c r="AC15" s="408"/>
      <c r="AD15" s="408"/>
      <c r="AE15" s="408"/>
      <c r="AF15" s="408"/>
      <c r="AG15" s="408"/>
      <c r="AH15" s="408"/>
      <c r="AI15" s="408"/>
      <c r="AJ15" s="408"/>
    </row>
    <row r="16" spans="1:36" ht="18" customHeight="1" x14ac:dyDescent="0.15">
      <c r="C16" s="7"/>
      <c r="D16" s="7"/>
      <c r="E16" s="7"/>
      <c r="F16" s="7"/>
      <c r="G16" s="7"/>
      <c r="H16" s="7"/>
      <c r="I16" s="7"/>
      <c r="J16" s="7"/>
      <c r="K16" s="7"/>
      <c r="P16" s="407"/>
      <c r="Q16" s="407"/>
      <c r="R16" s="407"/>
      <c r="S16" s="407"/>
      <c r="T16" s="407"/>
      <c r="U16" s="407"/>
      <c r="V16" s="408"/>
      <c r="W16" s="408"/>
      <c r="X16" s="408"/>
      <c r="Y16" s="408"/>
      <c r="Z16" s="408"/>
      <c r="AA16" s="408"/>
      <c r="AB16" s="408"/>
      <c r="AC16" s="408"/>
      <c r="AD16" s="408"/>
      <c r="AE16" s="408"/>
      <c r="AF16" s="408"/>
      <c r="AG16" s="408"/>
      <c r="AH16" s="408"/>
      <c r="AI16" s="408"/>
      <c r="AJ16" s="408"/>
    </row>
    <row r="17" spans="1:36" ht="14.85" customHeight="1" x14ac:dyDescent="0.15">
      <c r="B17" s="5" t="s">
        <v>181</v>
      </c>
    </row>
    <row r="19" spans="1:36" ht="14.45" customHeight="1" x14ac:dyDescent="0.15">
      <c r="U19" s="409" t="s">
        <v>96</v>
      </c>
      <c r="V19" s="410"/>
      <c r="W19" s="411"/>
      <c r="X19" s="32"/>
      <c r="Y19" s="33"/>
      <c r="Z19" s="33"/>
      <c r="AA19" s="33"/>
      <c r="AB19" s="33"/>
      <c r="AC19" s="33"/>
      <c r="AD19" s="33"/>
      <c r="AE19" s="33"/>
      <c r="AF19" s="33"/>
      <c r="AG19" s="33"/>
      <c r="AH19" s="99"/>
      <c r="AI19" s="99"/>
      <c r="AJ19" s="100"/>
    </row>
    <row r="20" spans="1:36" ht="14.85" customHeight="1" x14ac:dyDescent="0.15">
      <c r="A20" s="412" t="s">
        <v>6</v>
      </c>
      <c r="B20" s="117" t="s">
        <v>7</v>
      </c>
      <c r="C20" s="118"/>
      <c r="D20" s="118"/>
      <c r="E20" s="118"/>
      <c r="F20" s="118"/>
      <c r="G20" s="119"/>
      <c r="H20" s="414"/>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6"/>
    </row>
    <row r="21" spans="1:36" ht="27.75" customHeight="1" x14ac:dyDescent="0.15">
      <c r="A21" s="413"/>
      <c r="B21" s="139" t="s">
        <v>182</v>
      </c>
      <c r="C21" s="140"/>
      <c r="D21" s="140"/>
      <c r="E21" s="140"/>
      <c r="F21" s="140"/>
      <c r="G21" s="140"/>
      <c r="H21" s="41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9"/>
    </row>
    <row r="22" spans="1:36" ht="14.25" customHeight="1" x14ac:dyDescent="0.15">
      <c r="A22" s="413"/>
      <c r="B22" s="420" t="s">
        <v>9</v>
      </c>
      <c r="C22" s="421"/>
      <c r="D22" s="421"/>
      <c r="E22" s="421"/>
      <c r="F22" s="421"/>
      <c r="G22" s="422"/>
      <c r="H22" s="430" t="s">
        <v>10</v>
      </c>
      <c r="I22" s="431"/>
      <c r="J22" s="431"/>
      <c r="K22" s="431"/>
      <c r="L22" s="441"/>
      <c r="M22" s="441"/>
      <c r="N22" s="110" t="s">
        <v>11</v>
      </c>
      <c r="O22" s="441"/>
      <c r="P22" s="441"/>
      <c r="Q22" s="13" t="s">
        <v>12</v>
      </c>
      <c r="R22" s="431"/>
      <c r="S22" s="431"/>
      <c r="T22" s="431"/>
      <c r="U22" s="431"/>
      <c r="V22" s="431"/>
      <c r="W22" s="431"/>
      <c r="X22" s="431"/>
      <c r="Y22" s="431"/>
      <c r="Z22" s="431"/>
      <c r="AA22" s="431"/>
      <c r="AB22" s="431"/>
      <c r="AC22" s="431"/>
      <c r="AD22" s="431"/>
      <c r="AE22" s="431"/>
      <c r="AF22" s="431"/>
      <c r="AG22" s="431"/>
      <c r="AH22" s="431"/>
      <c r="AI22" s="431"/>
      <c r="AJ22" s="442"/>
    </row>
    <row r="23" spans="1:36" ht="14.25" customHeight="1" x14ac:dyDescent="0.15">
      <c r="A23" s="413"/>
      <c r="B23" s="423"/>
      <c r="C23" s="424"/>
      <c r="D23" s="424"/>
      <c r="E23" s="424"/>
      <c r="F23" s="424"/>
      <c r="G23" s="425"/>
      <c r="H23" s="443"/>
      <c r="I23" s="444"/>
      <c r="J23" s="444"/>
      <c r="K23" s="444"/>
      <c r="L23" s="108" t="s">
        <v>13</v>
      </c>
      <c r="M23" s="108" t="s">
        <v>14</v>
      </c>
      <c r="N23" s="444"/>
      <c r="O23" s="444"/>
      <c r="P23" s="444"/>
      <c r="Q23" s="444"/>
      <c r="R23" s="444"/>
      <c r="S23" s="444"/>
      <c r="T23" s="444"/>
      <c r="U23" s="444"/>
      <c r="V23" s="108" t="s">
        <v>15</v>
      </c>
      <c r="W23" s="108" t="s">
        <v>16</v>
      </c>
      <c r="X23" s="444"/>
      <c r="Y23" s="444"/>
      <c r="Z23" s="444"/>
      <c r="AA23" s="444"/>
      <c r="AB23" s="444"/>
      <c r="AC23" s="444"/>
      <c r="AD23" s="444"/>
      <c r="AE23" s="444"/>
      <c r="AF23" s="444"/>
      <c r="AG23" s="444"/>
      <c r="AH23" s="444"/>
      <c r="AI23" s="444"/>
      <c r="AJ23" s="445"/>
    </row>
    <row r="24" spans="1:36" ht="14.25" customHeight="1" x14ac:dyDescent="0.15">
      <c r="A24" s="413"/>
      <c r="B24" s="426"/>
      <c r="C24" s="424"/>
      <c r="D24" s="424"/>
      <c r="E24" s="424"/>
      <c r="F24" s="424"/>
      <c r="G24" s="425"/>
      <c r="H24" s="443"/>
      <c r="I24" s="444"/>
      <c r="J24" s="444"/>
      <c r="K24" s="444"/>
      <c r="L24" s="108" t="s">
        <v>17</v>
      </c>
      <c r="M24" s="108" t="s">
        <v>18</v>
      </c>
      <c r="N24" s="444"/>
      <c r="O24" s="444"/>
      <c r="P24" s="444"/>
      <c r="Q24" s="444"/>
      <c r="R24" s="444"/>
      <c r="S24" s="444"/>
      <c r="T24" s="444"/>
      <c r="U24" s="444"/>
      <c r="V24" s="108" t="s">
        <v>19</v>
      </c>
      <c r="W24" s="108" t="s">
        <v>20</v>
      </c>
      <c r="X24" s="444"/>
      <c r="Y24" s="444"/>
      <c r="Z24" s="444"/>
      <c r="AA24" s="444"/>
      <c r="AB24" s="444"/>
      <c r="AC24" s="444"/>
      <c r="AD24" s="444"/>
      <c r="AE24" s="444"/>
      <c r="AF24" s="444"/>
      <c r="AG24" s="444"/>
      <c r="AH24" s="444"/>
      <c r="AI24" s="444"/>
      <c r="AJ24" s="445"/>
    </row>
    <row r="25" spans="1:36" ht="18.95" customHeight="1" x14ac:dyDescent="0.15">
      <c r="A25" s="413"/>
      <c r="B25" s="427"/>
      <c r="C25" s="428"/>
      <c r="D25" s="428"/>
      <c r="E25" s="428"/>
      <c r="F25" s="428"/>
      <c r="G25" s="429"/>
      <c r="H25" s="432"/>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4"/>
    </row>
    <row r="26" spans="1:36" ht="18.75" customHeight="1" x14ac:dyDescent="0.15">
      <c r="A26" s="413"/>
      <c r="B26" s="426" t="s">
        <v>21</v>
      </c>
      <c r="C26" s="424"/>
      <c r="D26" s="424"/>
      <c r="E26" s="424"/>
      <c r="F26" s="424"/>
      <c r="G26" s="425"/>
      <c r="H26" s="96" t="s">
        <v>22</v>
      </c>
      <c r="I26" s="97"/>
      <c r="J26" s="98"/>
      <c r="K26" s="435"/>
      <c r="L26" s="436"/>
      <c r="M26" s="436"/>
      <c r="N26" s="436"/>
      <c r="O26" s="436"/>
      <c r="P26" s="436"/>
      <c r="Q26" s="15" t="s">
        <v>23</v>
      </c>
      <c r="R26" s="16"/>
      <c r="S26" s="437"/>
      <c r="T26" s="437"/>
      <c r="U26" s="438"/>
      <c r="V26" s="96" t="s">
        <v>24</v>
      </c>
      <c r="W26" s="97"/>
      <c r="X26" s="98"/>
      <c r="Y26" s="435"/>
      <c r="Z26" s="436"/>
      <c r="AA26" s="436"/>
      <c r="AB26" s="436"/>
      <c r="AC26" s="436"/>
      <c r="AD26" s="436"/>
      <c r="AE26" s="436"/>
      <c r="AF26" s="436"/>
      <c r="AG26" s="436"/>
      <c r="AH26" s="436"/>
      <c r="AI26" s="436"/>
      <c r="AJ26" s="439"/>
    </row>
    <row r="27" spans="1:36" ht="18.75" customHeight="1" x14ac:dyDescent="0.15">
      <c r="A27" s="413"/>
      <c r="B27" s="427"/>
      <c r="C27" s="428"/>
      <c r="D27" s="428"/>
      <c r="E27" s="428"/>
      <c r="F27" s="428"/>
      <c r="G27" s="429"/>
      <c r="H27" s="440" t="s">
        <v>25</v>
      </c>
      <c r="I27" s="440"/>
      <c r="J27" s="440"/>
      <c r="K27" s="435"/>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9"/>
    </row>
    <row r="28" spans="1:36" s="17" customFormat="1" ht="18.75" customHeight="1" x14ac:dyDescent="0.15">
      <c r="A28" s="413"/>
      <c r="B28" s="446" t="s">
        <v>26</v>
      </c>
      <c r="C28" s="447"/>
      <c r="D28" s="447"/>
      <c r="E28" s="447"/>
      <c r="F28" s="447"/>
      <c r="G28" s="448"/>
      <c r="H28" s="449"/>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1"/>
    </row>
    <row r="29" spans="1:36" ht="14.85" customHeight="1" x14ac:dyDescent="0.15">
      <c r="A29" s="413"/>
      <c r="B29" s="420" t="s">
        <v>27</v>
      </c>
      <c r="C29" s="452"/>
      <c r="D29" s="452"/>
      <c r="E29" s="452"/>
      <c r="F29" s="452"/>
      <c r="G29" s="453"/>
      <c r="H29" s="457" t="s">
        <v>28</v>
      </c>
      <c r="I29" s="421"/>
      <c r="J29" s="422"/>
      <c r="K29" s="420"/>
      <c r="L29" s="452"/>
      <c r="M29" s="452"/>
      <c r="N29" s="452"/>
      <c r="O29" s="452"/>
      <c r="P29" s="453"/>
      <c r="Q29" s="414" t="s">
        <v>7</v>
      </c>
      <c r="R29" s="415"/>
      <c r="S29" s="416"/>
      <c r="T29" s="414"/>
      <c r="U29" s="415"/>
      <c r="V29" s="415"/>
      <c r="W29" s="415"/>
      <c r="X29" s="415"/>
      <c r="Y29" s="415"/>
      <c r="Z29" s="415"/>
      <c r="AA29" s="416"/>
      <c r="AB29" s="458" t="s">
        <v>29</v>
      </c>
      <c r="AC29" s="459"/>
      <c r="AD29" s="462"/>
      <c r="AE29" s="421"/>
      <c r="AF29" s="421"/>
      <c r="AG29" s="421"/>
      <c r="AH29" s="421"/>
      <c r="AI29" s="421"/>
      <c r="AJ29" s="422"/>
    </row>
    <row r="30" spans="1:36" ht="14.85" customHeight="1" x14ac:dyDescent="0.15">
      <c r="A30" s="413"/>
      <c r="B30" s="454"/>
      <c r="C30" s="455"/>
      <c r="D30" s="455"/>
      <c r="E30" s="455"/>
      <c r="F30" s="455"/>
      <c r="G30" s="456"/>
      <c r="H30" s="427"/>
      <c r="I30" s="428"/>
      <c r="J30" s="429"/>
      <c r="K30" s="454"/>
      <c r="L30" s="455"/>
      <c r="M30" s="455"/>
      <c r="N30" s="455"/>
      <c r="O30" s="455"/>
      <c r="P30" s="456"/>
      <c r="Q30" s="463" t="s">
        <v>30</v>
      </c>
      <c r="R30" s="464"/>
      <c r="S30" s="465"/>
      <c r="T30" s="463"/>
      <c r="U30" s="464"/>
      <c r="V30" s="464"/>
      <c r="W30" s="464"/>
      <c r="X30" s="464"/>
      <c r="Y30" s="464"/>
      <c r="Z30" s="464"/>
      <c r="AA30" s="465"/>
      <c r="AB30" s="460"/>
      <c r="AC30" s="461"/>
      <c r="AD30" s="428"/>
      <c r="AE30" s="428"/>
      <c r="AF30" s="428"/>
      <c r="AG30" s="428"/>
      <c r="AH30" s="428"/>
      <c r="AI30" s="428"/>
      <c r="AJ30" s="429"/>
    </row>
    <row r="31" spans="1:36" ht="14.85" customHeight="1" x14ac:dyDescent="0.15">
      <c r="A31" s="413"/>
      <c r="B31" s="457" t="s">
        <v>31</v>
      </c>
      <c r="C31" s="421"/>
      <c r="D31" s="421"/>
      <c r="E31" s="421"/>
      <c r="F31" s="421"/>
      <c r="G31" s="422"/>
      <c r="H31" s="430" t="s">
        <v>10</v>
      </c>
      <c r="I31" s="431"/>
      <c r="J31" s="431"/>
      <c r="K31" s="431"/>
      <c r="L31" s="441"/>
      <c r="M31" s="441"/>
      <c r="N31" s="110" t="s">
        <v>11</v>
      </c>
      <c r="O31" s="441"/>
      <c r="P31" s="441"/>
      <c r="Q31" s="13" t="s">
        <v>12</v>
      </c>
      <c r="R31" s="431"/>
      <c r="S31" s="431"/>
      <c r="T31" s="431"/>
      <c r="U31" s="431"/>
      <c r="V31" s="431"/>
      <c r="W31" s="431"/>
      <c r="X31" s="431"/>
      <c r="Y31" s="431"/>
      <c r="Z31" s="431"/>
      <c r="AA31" s="431"/>
      <c r="AB31" s="431"/>
      <c r="AC31" s="431"/>
      <c r="AD31" s="431"/>
      <c r="AE31" s="431"/>
      <c r="AF31" s="431"/>
      <c r="AG31" s="431"/>
      <c r="AH31" s="431"/>
      <c r="AI31" s="431"/>
      <c r="AJ31" s="442"/>
    </row>
    <row r="32" spans="1:36" ht="14.85" customHeight="1" x14ac:dyDescent="0.15">
      <c r="A32" s="413"/>
      <c r="B32" s="426"/>
      <c r="C32" s="424"/>
      <c r="D32" s="424"/>
      <c r="E32" s="424"/>
      <c r="F32" s="424"/>
      <c r="G32" s="425"/>
      <c r="H32" s="443"/>
      <c r="I32" s="444"/>
      <c r="J32" s="444"/>
      <c r="K32" s="444"/>
      <c r="L32" s="108" t="s">
        <v>13</v>
      </c>
      <c r="M32" s="108" t="s">
        <v>14</v>
      </c>
      <c r="N32" s="444"/>
      <c r="O32" s="444"/>
      <c r="P32" s="444"/>
      <c r="Q32" s="444"/>
      <c r="R32" s="444"/>
      <c r="S32" s="444"/>
      <c r="T32" s="444"/>
      <c r="U32" s="444"/>
      <c r="V32" s="108" t="s">
        <v>15</v>
      </c>
      <c r="W32" s="108" t="s">
        <v>16</v>
      </c>
      <c r="X32" s="444"/>
      <c r="Y32" s="444"/>
      <c r="Z32" s="444"/>
      <c r="AA32" s="444"/>
      <c r="AB32" s="444"/>
      <c r="AC32" s="444"/>
      <c r="AD32" s="444"/>
      <c r="AE32" s="444"/>
      <c r="AF32" s="444"/>
      <c r="AG32" s="444"/>
      <c r="AH32" s="444"/>
      <c r="AI32" s="444"/>
      <c r="AJ32" s="445"/>
    </row>
    <row r="33" spans="1:36" ht="14.85" customHeight="1" x14ac:dyDescent="0.15">
      <c r="A33" s="413"/>
      <c r="B33" s="426"/>
      <c r="C33" s="424"/>
      <c r="D33" s="424"/>
      <c r="E33" s="424"/>
      <c r="F33" s="424"/>
      <c r="G33" s="425"/>
      <c r="H33" s="443"/>
      <c r="I33" s="444"/>
      <c r="J33" s="444"/>
      <c r="K33" s="444"/>
      <c r="L33" s="108" t="s">
        <v>17</v>
      </c>
      <c r="M33" s="108" t="s">
        <v>18</v>
      </c>
      <c r="N33" s="444"/>
      <c r="O33" s="444"/>
      <c r="P33" s="444"/>
      <c r="Q33" s="444"/>
      <c r="R33" s="444"/>
      <c r="S33" s="444"/>
      <c r="T33" s="444"/>
      <c r="U33" s="444"/>
      <c r="V33" s="108" t="s">
        <v>19</v>
      </c>
      <c r="W33" s="108" t="s">
        <v>20</v>
      </c>
      <c r="X33" s="444"/>
      <c r="Y33" s="444"/>
      <c r="Z33" s="444"/>
      <c r="AA33" s="444"/>
      <c r="AB33" s="444"/>
      <c r="AC33" s="444"/>
      <c r="AD33" s="444"/>
      <c r="AE33" s="444"/>
      <c r="AF33" s="444"/>
      <c r="AG33" s="444"/>
      <c r="AH33" s="444"/>
      <c r="AI33" s="444"/>
      <c r="AJ33" s="445"/>
    </row>
    <row r="34" spans="1:36" ht="18.95" customHeight="1" x14ac:dyDescent="0.15">
      <c r="A34" s="413"/>
      <c r="B34" s="426"/>
      <c r="C34" s="424"/>
      <c r="D34" s="424"/>
      <c r="E34" s="424"/>
      <c r="F34" s="424"/>
      <c r="G34" s="425"/>
      <c r="H34" s="466"/>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8"/>
    </row>
    <row r="35" spans="1:36" ht="22.35" customHeight="1" x14ac:dyDescent="0.15">
      <c r="A35" s="472" t="s">
        <v>103</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4"/>
      <c r="AB35" s="475"/>
      <c r="AC35" s="475"/>
      <c r="AD35" s="475"/>
      <c r="AE35" s="475"/>
      <c r="AF35" s="475"/>
      <c r="AG35" s="475"/>
      <c r="AH35" s="475"/>
      <c r="AI35" s="475"/>
      <c r="AJ35" s="476"/>
    </row>
    <row r="36" spans="1:36" s="10" customFormat="1" ht="24" customHeight="1" x14ac:dyDescent="0.15">
      <c r="A36" s="477" t="s">
        <v>183</v>
      </c>
      <c r="B36" s="480" t="s">
        <v>32</v>
      </c>
      <c r="C36" s="481"/>
      <c r="D36" s="481"/>
      <c r="E36" s="481"/>
      <c r="F36" s="481"/>
      <c r="G36" s="481"/>
      <c r="H36" s="481"/>
      <c r="I36" s="481"/>
      <c r="J36" s="481"/>
      <c r="K36" s="481"/>
      <c r="L36" s="481"/>
      <c r="M36" s="481"/>
      <c r="N36" s="481"/>
      <c r="O36" s="481"/>
      <c r="P36" s="481"/>
      <c r="Q36" s="481"/>
      <c r="R36" s="481"/>
      <c r="S36" s="481"/>
      <c r="T36" s="124"/>
      <c r="U36" s="123"/>
      <c r="V36" s="486" t="s">
        <v>184</v>
      </c>
      <c r="W36" s="487"/>
      <c r="X36" s="488"/>
      <c r="Y36" s="486" t="s">
        <v>185</v>
      </c>
      <c r="Z36" s="487"/>
      <c r="AA36" s="488"/>
      <c r="AB36" s="495" t="s">
        <v>186</v>
      </c>
      <c r="AC36" s="496"/>
      <c r="AD36" s="496"/>
      <c r="AE36" s="496"/>
      <c r="AF36" s="497"/>
      <c r="AG36" s="480" t="s">
        <v>138</v>
      </c>
      <c r="AH36" s="481"/>
      <c r="AI36" s="481"/>
      <c r="AJ36" s="498"/>
    </row>
    <row r="37" spans="1:36" ht="24" customHeight="1" x14ac:dyDescent="0.15">
      <c r="A37" s="478"/>
      <c r="B37" s="482"/>
      <c r="C37" s="483"/>
      <c r="D37" s="483"/>
      <c r="E37" s="483"/>
      <c r="F37" s="483"/>
      <c r="G37" s="483"/>
      <c r="H37" s="483"/>
      <c r="I37" s="483"/>
      <c r="J37" s="483"/>
      <c r="K37" s="483"/>
      <c r="L37" s="483"/>
      <c r="M37" s="483"/>
      <c r="N37" s="483"/>
      <c r="O37" s="483"/>
      <c r="P37" s="483"/>
      <c r="Q37" s="483"/>
      <c r="R37" s="483"/>
      <c r="S37" s="483"/>
      <c r="T37" s="486" t="s">
        <v>139</v>
      </c>
      <c r="U37" s="488"/>
      <c r="V37" s="489"/>
      <c r="W37" s="490"/>
      <c r="X37" s="491"/>
      <c r="Y37" s="489"/>
      <c r="Z37" s="490"/>
      <c r="AA37" s="491"/>
      <c r="AB37" s="495"/>
      <c r="AC37" s="496"/>
      <c r="AD37" s="496"/>
      <c r="AE37" s="496"/>
      <c r="AF37" s="497"/>
      <c r="AG37" s="482"/>
      <c r="AH37" s="483"/>
      <c r="AI37" s="483"/>
      <c r="AJ37" s="499"/>
    </row>
    <row r="38" spans="1:36" ht="24" customHeight="1" x14ac:dyDescent="0.15">
      <c r="A38" s="478"/>
      <c r="B38" s="484"/>
      <c r="C38" s="485"/>
      <c r="D38" s="485"/>
      <c r="E38" s="485"/>
      <c r="F38" s="485"/>
      <c r="G38" s="485"/>
      <c r="H38" s="485"/>
      <c r="I38" s="485"/>
      <c r="J38" s="485"/>
      <c r="K38" s="485"/>
      <c r="L38" s="485"/>
      <c r="M38" s="485"/>
      <c r="N38" s="485"/>
      <c r="O38" s="485"/>
      <c r="P38" s="485"/>
      <c r="Q38" s="485"/>
      <c r="R38" s="485"/>
      <c r="S38" s="485"/>
      <c r="T38" s="492"/>
      <c r="U38" s="494"/>
      <c r="V38" s="492"/>
      <c r="W38" s="493"/>
      <c r="X38" s="494"/>
      <c r="Y38" s="492"/>
      <c r="Z38" s="493"/>
      <c r="AA38" s="494"/>
      <c r="AB38" s="495"/>
      <c r="AC38" s="496"/>
      <c r="AD38" s="496"/>
      <c r="AE38" s="496"/>
      <c r="AF38" s="497"/>
      <c r="AG38" s="484"/>
      <c r="AH38" s="485"/>
      <c r="AI38" s="485"/>
      <c r="AJ38" s="500"/>
    </row>
    <row r="39" spans="1:36" ht="18" customHeight="1" x14ac:dyDescent="0.15">
      <c r="A39" s="478"/>
      <c r="B39" s="501" t="s">
        <v>187</v>
      </c>
      <c r="C39" s="502"/>
      <c r="D39" s="503"/>
      <c r="E39" s="125" t="s">
        <v>188</v>
      </c>
      <c r="F39" s="19"/>
      <c r="G39" s="19"/>
      <c r="H39" s="19"/>
      <c r="I39" s="19"/>
      <c r="J39" s="19"/>
      <c r="K39" s="19"/>
      <c r="L39" s="19"/>
      <c r="M39" s="19"/>
      <c r="N39" s="19"/>
      <c r="O39" s="19"/>
      <c r="P39" s="19"/>
      <c r="Q39" s="109"/>
      <c r="R39" s="19"/>
      <c r="S39" s="19"/>
      <c r="T39" s="510"/>
      <c r="U39" s="511"/>
      <c r="V39" s="512"/>
      <c r="W39" s="513"/>
      <c r="X39" s="514"/>
      <c r="Y39" s="512"/>
      <c r="Z39" s="513"/>
      <c r="AA39" s="514"/>
      <c r="AB39" s="469"/>
      <c r="AC39" s="470"/>
      <c r="AD39" s="470"/>
      <c r="AE39" s="470"/>
      <c r="AF39" s="471"/>
      <c r="AG39" s="127" t="s">
        <v>189</v>
      </c>
      <c r="AH39" s="121"/>
      <c r="AI39" s="129"/>
      <c r="AJ39" s="126"/>
    </row>
    <row r="40" spans="1:36" ht="18" customHeight="1" x14ac:dyDescent="0.15">
      <c r="A40" s="478"/>
      <c r="B40" s="504"/>
      <c r="C40" s="505"/>
      <c r="D40" s="506"/>
      <c r="E40" s="125" t="s">
        <v>190</v>
      </c>
      <c r="F40" s="19"/>
      <c r="G40" s="19"/>
      <c r="H40" s="19"/>
      <c r="I40" s="19"/>
      <c r="J40" s="19"/>
      <c r="K40" s="19"/>
      <c r="L40" s="19"/>
      <c r="M40" s="19"/>
      <c r="N40" s="19"/>
      <c r="O40" s="19"/>
      <c r="P40" s="19"/>
      <c r="Q40" s="109"/>
      <c r="R40" s="19"/>
      <c r="S40" s="97"/>
      <c r="T40" s="510"/>
      <c r="U40" s="511"/>
      <c r="V40" s="512"/>
      <c r="W40" s="513"/>
      <c r="X40" s="514"/>
      <c r="Y40" s="512"/>
      <c r="Z40" s="513"/>
      <c r="AA40" s="514"/>
      <c r="AB40" s="469"/>
      <c r="AC40" s="470"/>
      <c r="AD40" s="470"/>
      <c r="AE40" s="470"/>
      <c r="AF40" s="471"/>
      <c r="AG40" s="127" t="s">
        <v>191</v>
      </c>
      <c r="AH40" s="121"/>
      <c r="AI40" s="129"/>
      <c r="AJ40" s="126"/>
    </row>
    <row r="41" spans="1:36" ht="18" customHeight="1" x14ac:dyDescent="0.15">
      <c r="A41" s="478"/>
      <c r="B41" s="504"/>
      <c r="C41" s="505"/>
      <c r="D41" s="506"/>
      <c r="E41" s="125" t="s">
        <v>192</v>
      </c>
      <c r="F41" s="19"/>
      <c r="G41" s="19"/>
      <c r="H41" s="19"/>
      <c r="I41" s="19"/>
      <c r="J41" s="19"/>
      <c r="K41" s="19"/>
      <c r="L41" s="19"/>
      <c r="M41" s="19"/>
      <c r="N41" s="19"/>
      <c r="O41" s="19"/>
      <c r="P41" s="19"/>
      <c r="Q41" s="109"/>
      <c r="R41" s="19"/>
      <c r="S41" s="97"/>
      <c r="T41" s="510"/>
      <c r="U41" s="511"/>
      <c r="V41" s="512"/>
      <c r="W41" s="513"/>
      <c r="X41" s="514"/>
      <c r="Y41" s="512"/>
      <c r="Z41" s="513"/>
      <c r="AA41" s="514"/>
      <c r="AB41" s="469"/>
      <c r="AC41" s="470"/>
      <c r="AD41" s="470"/>
      <c r="AE41" s="470"/>
      <c r="AF41" s="471"/>
      <c r="AG41" s="127" t="s">
        <v>193</v>
      </c>
      <c r="AH41" s="121"/>
      <c r="AI41" s="129"/>
      <c r="AJ41" s="126"/>
    </row>
    <row r="42" spans="1:36" ht="18" customHeight="1" x14ac:dyDescent="0.15">
      <c r="A42" s="478"/>
      <c r="B42" s="504"/>
      <c r="C42" s="505"/>
      <c r="D42" s="506"/>
      <c r="E42" s="125" t="s">
        <v>194</v>
      </c>
      <c r="F42" s="19"/>
      <c r="G42" s="19"/>
      <c r="H42" s="19"/>
      <c r="I42" s="19"/>
      <c r="J42" s="19"/>
      <c r="K42" s="19"/>
      <c r="L42" s="19"/>
      <c r="M42" s="19"/>
      <c r="N42" s="19"/>
      <c r="O42" s="19"/>
      <c r="P42" s="19"/>
      <c r="Q42" s="109"/>
      <c r="R42" s="19"/>
      <c r="S42" s="97"/>
      <c r="T42" s="510"/>
      <c r="U42" s="511"/>
      <c r="V42" s="512"/>
      <c r="W42" s="513"/>
      <c r="X42" s="514"/>
      <c r="Y42" s="512"/>
      <c r="Z42" s="513"/>
      <c r="AA42" s="514"/>
      <c r="AB42" s="469"/>
      <c r="AC42" s="470"/>
      <c r="AD42" s="470"/>
      <c r="AE42" s="470"/>
      <c r="AF42" s="471"/>
      <c r="AG42" s="127" t="s">
        <v>195</v>
      </c>
      <c r="AH42" s="121"/>
      <c r="AI42" s="129"/>
      <c r="AJ42" s="126"/>
    </row>
    <row r="43" spans="1:36" ht="18" customHeight="1" x14ac:dyDescent="0.15">
      <c r="A43" s="478"/>
      <c r="B43" s="504"/>
      <c r="C43" s="505"/>
      <c r="D43" s="506"/>
      <c r="E43" s="125" t="s">
        <v>196</v>
      </c>
      <c r="F43" s="19"/>
      <c r="G43" s="19"/>
      <c r="H43" s="19"/>
      <c r="I43" s="19"/>
      <c r="J43" s="19"/>
      <c r="K43" s="19"/>
      <c r="L43" s="19"/>
      <c r="M43" s="19"/>
      <c r="N43" s="19"/>
      <c r="O43" s="19"/>
      <c r="P43" s="19"/>
      <c r="Q43" s="109"/>
      <c r="R43" s="19"/>
      <c r="S43" s="97"/>
      <c r="T43" s="510"/>
      <c r="U43" s="511"/>
      <c r="V43" s="512"/>
      <c r="W43" s="513"/>
      <c r="X43" s="514"/>
      <c r="Y43" s="512"/>
      <c r="Z43" s="513"/>
      <c r="AA43" s="514"/>
      <c r="AB43" s="469"/>
      <c r="AC43" s="470"/>
      <c r="AD43" s="470"/>
      <c r="AE43" s="470"/>
      <c r="AF43" s="471"/>
      <c r="AG43" s="127" t="s">
        <v>197</v>
      </c>
      <c r="AH43" s="121"/>
      <c r="AI43" s="129"/>
      <c r="AJ43" s="126"/>
    </row>
    <row r="44" spans="1:36" ht="18" customHeight="1" x14ac:dyDescent="0.15">
      <c r="A44" s="478"/>
      <c r="B44" s="504"/>
      <c r="C44" s="505"/>
      <c r="D44" s="506"/>
      <c r="E44" s="125" t="s">
        <v>198</v>
      </c>
      <c r="F44" s="19"/>
      <c r="G44" s="19"/>
      <c r="H44" s="19"/>
      <c r="I44" s="19"/>
      <c r="J44" s="19"/>
      <c r="K44" s="19"/>
      <c r="L44" s="19"/>
      <c r="M44" s="19"/>
      <c r="N44" s="19"/>
      <c r="O44" s="19"/>
      <c r="P44" s="19"/>
      <c r="Q44" s="109"/>
      <c r="R44" s="19"/>
      <c r="S44" s="97"/>
      <c r="T44" s="510"/>
      <c r="U44" s="511"/>
      <c r="V44" s="512"/>
      <c r="W44" s="513"/>
      <c r="X44" s="514"/>
      <c r="Y44" s="512"/>
      <c r="Z44" s="513"/>
      <c r="AA44" s="514"/>
      <c r="AB44" s="469"/>
      <c r="AC44" s="470"/>
      <c r="AD44" s="470"/>
      <c r="AE44" s="470"/>
      <c r="AF44" s="471"/>
      <c r="AG44" s="127" t="s">
        <v>199</v>
      </c>
      <c r="AH44" s="121"/>
      <c r="AI44" s="129"/>
      <c r="AJ44" s="126"/>
    </row>
    <row r="45" spans="1:36" ht="18" customHeight="1" x14ac:dyDescent="0.15">
      <c r="A45" s="478"/>
      <c r="B45" s="504"/>
      <c r="C45" s="505"/>
      <c r="D45" s="506"/>
      <c r="E45" s="96" t="s">
        <v>200</v>
      </c>
      <c r="F45" s="97"/>
      <c r="G45" s="97"/>
      <c r="H45" s="97"/>
      <c r="I45" s="97"/>
      <c r="J45" s="97"/>
      <c r="K45" s="97"/>
      <c r="L45" s="97"/>
      <c r="M45" s="97"/>
      <c r="N45" s="97"/>
      <c r="O45" s="97"/>
      <c r="P45" s="97"/>
      <c r="Q45" s="109"/>
      <c r="R45" s="19"/>
      <c r="S45" s="97"/>
      <c r="T45" s="510"/>
      <c r="U45" s="511"/>
      <c r="V45" s="512"/>
      <c r="W45" s="513"/>
      <c r="X45" s="514"/>
      <c r="Y45" s="512"/>
      <c r="Z45" s="513"/>
      <c r="AA45" s="514"/>
      <c r="AB45" s="469"/>
      <c r="AC45" s="470"/>
      <c r="AD45" s="470"/>
      <c r="AE45" s="470"/>
      <c r="AF45" s="471"/>
      <c r="AG45" s="127" t="s">
        <v>201</v>
      </c>
      <c r="AH45" s="121"/>
      <c r="AI45" s="129"/>
      <c r="AJ45" s="126"/>
    </row>
    <row r="46" spans="1:36" ht="18" customHeight="1" x14ac:dyDescent="0.15">
      <c r="A46" s="478"/>
      <c r="B46" s="504"/>
      <c r="C46" s="505"/>
      <c r="D46" s="506"/>
      <c r="E46" s="96" t="s">
        <v>202</v>
      </c>
      <c r="F46" s="97"/>
      <c r="G46" s="97"/>
      <c r="H46" s="97"/>
      <c r="I46" s="97"/>
      <c r="J46" s="97"/>
      <c r="K46" s="97"/>
      <c r="L46" s="97"/>
      <c r="M46" s="97"/>
      <c r="N46" s="97"/>
      <c r="O46" s="97"/>
      <c r="P46" s="97"/>
      <c r="Q46" s="109"/>
      <c r="R46" s="19"/>
      <c r="S46" s="97"/>
      <c r="T46" s="510"/>
      <c r="U46" s="511"/>
      <c r="V46" s="512"/>
      <c r="W46" s="513"/>
      <c r="X46" s="514"/>
      <c r="Y46" s="512"/>
      <c r="Z46" s="513"/>
      <c r="AA46" s="514"/>
      <c r="AB46" s="469"/>
      <c r="AC46" s="470"/>
      <c r="AD46" s="470"/>
      <c r="AE46" s="470"/>
      <c r="AF46" s="471"/>
      <c r="AG46" s="127" t="s">
        <v>203</v>
      </c>
      <c r="AH46" s="121"/>
      <c r="AI46" s="129"/>
      <c r="AJ46" s="126"/>
    </row>
    <row r="47" spans="1:36" ht="18" customHeight="1" x14ac:dyDescent="0.15">
      <c r="A47" s="478"/>
      <c r="B47" s="507"/>
      <c r="C47" s="508"/>
      <c r="D47" s="509"/>
      <c r="E47" s="96" t="s">
        <v>204</v>
      </c>
      <c r="F47" s="97"/>
      <c r="G47" s="97"/>
      <c r="H47" s="97"/>
      <c r="I47" s="97"/>
      <c r="J47" s="97"/>
      <c r="K47" s="97"/>
      <c r="L47" s="97"/>
      <c r="M47" s="97"/>
      <c r="N47" s="97"/>
      <c r="O47" s="97"/>
      <c r="P47" s="97"/>
      <c r="Q47" s="109"/>
      <c r="R47" s="19"/>
      <c r="S47" s="97"/>
      <c r="T47" s="512"/>
      <c r="U47" s="514"/>
      <c r="V47" s="512"/>
      <c r="W47" s="513"/>
      <c r="X47" s="514"/>
      <c r="Y47" s="512"/>
      <c r="Z47" s="513"/>
      <c r="AA47" s="514"/>
      <c r="AB47" s="469"/>
      <c r="AC47" s="470"/>
      <c r="AD47" s="470"/>
      <c r="AE47" s="470"/>
      <c r="AF47" s="471"/>
      <c r="AG47" s="127" t="s">
        <v>205</v>
      </c>
      <c r="AH47" s="121"/>
      <c r="AI47" s="129"/>
      <c r="AJ47" s="126"/>
    </row>
    <row r="48" spans="1:36" ht="18" customHeight="1" x14ac:dyDescent="0.15">
      <c r="A48" s="478"/>
      <c r="B48" s="115" t="s">
        <v>206</v>
      </c>
      <c r="C48" s="141"/>
      <c r="D48" s="142"/>
      <c r="E48" s="143"/>
      <c r="F48" s="7"/>
      <c r="G48" s="97"/>
      <c r="H48" s="97"/>
      <c r="I48" s="97"/>
      <c r="J48" s="97"/>
      <c r="K48" s="97"/>
      <c r="L48" s="97"/>
      <c r="M48" s="97"/>
      <c r="N48" s="97"/>
      <c r="O48" s="97"/>
      <c r="P48" s="97"/>
      <c r="Q48" s="109"/>
      <c r="R48" s="19"/>
      <c r="S48" s="97"/>
      <c r="T48" s="510"/>
      <c r="U48" s="511"/>
      <c r="V48" s="512"/>
      <c r="W48" s="513"/>
      <c r="X48" s="514"/>
      <c r="Y48" s="512"/>
      <c r="Z48" s="513"/>
      <c r="AA48" s="514"/>
      <c r="AB48" s="469"/>
      <c r="AC48" s="470"/>
      <c r="AD48" s="470"/>
      <c r="AE48" s="470"/>
      <c r="AF48" s="471"/>
      <c r="AG48" s="127" t="s">
        <v>207</v>
      </c>
      <c r="AH48" s="121"/>
      <c r="AI48" s="129"/>
      <c r="AJ48" s="126"/>
    </row>
    <row r="49" spans="1:36" ht="18" customHeight="1" x14ac:dyDescent="0.15">
      <c r="A49" s="478"/>
      <c r="B49" s="120" t="s">
        <v>208</v>
      </c>
      <c r="C49" s="144"/>
      <c r="D49" s="145"/>
      <c r="E49" s="125"/>
      <c r="F49" s="19"/>
      <c r="G49" s="97"/>
      <c r="H49" s="97"/>
      <c r="I49" s="97"/>
      <c r="J49" s="97"/>
      <c r="K49" s="97"/>
      <c r="L49" s="97"/>
      <c r="M49" s="97"/>
      <c r="N49" s="97"/>
      <c r="O49" s="97"/>
      <c r="P49" s="97"/>
      <c r="Q49" s="109"/>
      <c r="R49" s="19"/>
      <c r="S49" s="97"/>
      <c r="T49" s="510"/>
      <c r="U49" s="511"/>
      <c r="V49" s="512"/>
      <c r="W49" s="513"/>
      <c r="X49" s="514"/>
      <c r="Y49" s="512"/>
      <c r="Z49" s="513"/>
      <c r="AA49" s="514"/>
      <c r="AB49" s="469"/>
      <c r="AC49" s="470"/>
      <c r="AD49" s="470"/>
      <c r="AE49" s="470"/>
      <c r="AF49" s="471"/>
      <c r="AG49" s="127" t="s">
        <v>209</v>
      </c>
      <c r="AH49" s="121"/>
      <c r="AI49" s="129"/>
      <c r="AJ49" s="126"/>
    </row>
    <row r="50" spans="1:36" ht="18" customHeight="1" x14ac:dyDescent="0.15">
      <c r="A50" s="478"/>
      <c r="B50" s="515" t="s">
        <v>210</v>
      </c>
      <c r="C50" s="516"/>
      <c r="D50" s="517"/>
      <c r="E50" s="96" t="s">
        <v>211</v>
      </c>
      <c r="F50" s="97"/>
      <c r="G50" s="97"/>
      <c r="H50" s="97"/>
      <c r="I50" s="97"/>
      <c r="J50" s="97"/>
      <c r="K50" s="97"/>
      <c r="L50" s="97"/>
      <c r="M50" s="97"/>
      <c r="N50" s="97"/>
      <c r="O50" s="97"/>
      <c r="P50" s="97"/>
      <c r="Q50" s="109"/>
      <c r="R50" s="19"/>
      <c r="S50" s="97"/>
      <c r="T50" s="510"/>
      <c r="U50" s="511"/>
      <c r="V50" s="512"/>
      <c r="W50" s="513"/>
      <c r="X50" s="514"/>
      <c r="Y50" s="512"/>
      <c r="Z50" s="513"/>
      <c r="AA50" s="514"/>
      <c r="AB50" s="469"/>
      <c r="AC50" s="470"/>
      <c r="AD50" s="470"/>
      <c r="AE50" s="470"/>
      <c r="AF50" s="471"/>
      <c r="AG50" s="127" t="s">
        <v>191</v>
      </c>
      <c r="AH50" s="121"/>
      <c r="AI50" s="129"/>
      <c r="AJ50" s="126"/>
    </row>
    <row r="51" spans="1:36" ht="18" customHeight="1" x14ac:dyDescent="0.15">
      <c r="A51" s="478"/>
      <c r="B51" s="518"/>
      <c r="C51" s="519"/>
      <c r="D51" s="520"/>
      <c r="E51" s="125" t="s">
        <v>212</v>
      </c>
      <c r="F51" s="19"/>
      <c r="G51" s="19"/>
      <c r="H51" s="19"/>
      <c r="I51" s="19"/>
      <c r="J51" s="19"/>
      <c r="K51" s="19"/>
      <c r="L51" s="19"/>
      <c r="M51" s="19"/>
      <c r="N51" s="19"/>
      <c r="O51" s="19"/>
      <c r="P51" s="19"/>
      <c r="Q51" s="109"/>
      <c r="R51" s="19"/>
      <c r="S51" s="97"/>
      <c r="T51" s="510"/>
      <c r="U51" s="511"/>
      <c r="V51" s="512"/>
      <c r="W51" s="513"/>
      <c r="X51" s="514"/>
      <c r="Y51" s="512"/>
      <c r="Z51" s="513"/>
      <c r="AA51" s="514"/>
      <c r="AB51" s="469"/>
      <c r="AC51" s="470"/>
      <c r="AD51" s="470"/>
      <c r="AE51" s="470"/>
      <c r="AF51" s="471"/>
      <c r="AG51" s="127" t="s">
        <v>193</v>
      </c>
      <c r="AH51" s="121"/>
      <c r="AI51" s="129"/>
      <c r="AJ51" s="126"/>
    </row>
    <row r="52" spans="1:36" ht="18" customHeight="1" x14ac:dyDescent="0.15">
      <c r="A52" s="479"/>
      <c r="B52" s="521"/>
      <c r="C52" s="522"/>
      <c r="D52" s="523"/>
      <c r="E52" s="125" t="s">
        <v>213</v>
      </c>
      <c r="F52" s="19"/>
      <c r="G52" s="19"/>
      <c r="H52" s="19"/>
      <c r="I52" s="19"/>
      <c r="J52" s="19"/>
      <c r="K52" s="19"/>
      <c r="L52" s="19"/>
      <c r="M52" s="19"/>
      <c r="N52" s="19"/>
      <c r="O52" s="19"/>
      <c r="P52" s="19"/>
      <c r="Q52" s="109"/>
      <c r="R52" s="19"/>
      <c r="S52" s="97"/>
      <c r="T52" s="510"/>
      <c r="U52" s="511"/>
      <c r="V52" s="512"/>
      <c r="W52" s="513"/>
      <c r="X52" s="514"/>
      <c r="Y52" s="512"/>
      <c r="Z52" s="513"/>
      <c r="AA52" s="514"/>
      <c r="AB52" s="469"/>
      <c r="AC52" s="470"/>
      <c r="AD52" s="470"/>
      <c r="AE52" s="470"/>
      <c r="AF52" s="471"/>
      <c r="AG52" s="127" t="s">
        <v>195</v>
      </c>
      <c r="AH52" s="121"/>
      <c r="AI52" s="129"/>
      <c r="AJ52" s="126"/>
    </row>
    <row r="53" spans="1:36" ht="18" customHeight="1" x14ac:dyDescent="0.15">
      <c r="A53" s="96" t="s">
        <v>33</v>
      </c>
      <c r="B53" s="97"/>
      <c r="C53" s="21"/>
      <c r="D53" s="21"/>
      <c r="E53" s="21"/>
      <c r="F53" s="21"/>
      <c r="G53" s="22"/>
      <c r="H53" s="23"/>
      <c r="I53" s="24"/>
      <c r="J53" s="25"/>
      <c r="K53" s="24"/>
      <c r="L53" s="24"/>
      <c r="M53" s="24"/>
      <c r="N53" s="24"/>
      <c r="O53" s="24"/>
      <c r="P53" s="24"/>
      <c r="Q53" s="26"/>
      <c r="R53" s="20" t="s">
        <v>34</v>
      </c>
      <c r="S53" s="97"/>
      <c r="T53" s="97"/>
      <c r="U53" s="97"/>
      <c r="V53" s="97"/>
      <c r="W53" s="97"/>
      <c r="X53" s="97"/>
      <c r="Y53" s="97"/>
      <c r="Z53" s="97"/>
      <c r="AA53" s="97"/>
      <c r="AB53" s="97"/>
      <c r="AC53" s="97"/>
      <c r="AD53" s="97"/>
      <c r="AE53" s="97"/>
      <c r="AF53" s="97"/>
      <c r="AG53" s="97"/>
      <c r="AH53" s="97"/>
      <c r="AI53" s="97"/>
      <c r="AJ53" s="98"/>
    </row>
    <row r="54" spans="1:36" ht="18" customHeight="1" x14ac:dyDescent="0.15">
      <c r="A54" s="125" t="s">
        <v>35</v>
      </c>
      <c r="B54" s="19"/>
      <c r="C54" s="19"/>
      <c r="D54" s="19"/>
      <c r="E54" s="19"/>
      <c r="F54" s="19"/>
      <c r="G54" s="126"/>
      <c r="H54" s="23"/>
      <c r="I54" s="24"/>
      <c r="J54" s="25"/>
      <c r="K54" s="24"/>
      <c r="L54" s="24"/>
      <c r="M54" s="24"/>
      <c r="N54" s="24"/>
      <c r="O54" s="24"/>
      <c r="P54" s="24"/>
      <c r="Q54" s="26"/>
      <c r="R54" s="128" t="s">
        <v>214</v>
      </c>
      <c r="S54" s="19"/>
      <c r="T54" s="19"/>
      <c r="U54" s="19"/>
      <c r="V54" s="19"/>
      <c r="W54" s="19"/>
      <c r="X54" s="19"/>
      <c r="Y54" s="19"/>
      <c r="Z54" s="19"/>
      <c r="AA54" s="19"/>
      <c r="AB54" s="19"/>
      <c r="AC54" s="19"/>
      <c r="AD54" s="19"/>
      <c r="AE54" s="19"/>
      <c r="AF54" s="19"/>
      <c r="AG54" s="19"/>
      <c r="AH54" s="19"/>
      <c r="AI54" s="19"/>
      <c r="AJ54" s="126"/>
    </row>
    <row r="55" spans="1:36" ht="18" customHeight="1" x14ac:dyDescent="0.15">
      <c r="A55" s="7"/>
      <c r="B55" s="118"/>
      <c r="C55" s="7"/>
      <c r="D55" s="7"/>
      <c r="E55" s="7"/>
      <c r="F55" s="7"/>
      <c r="G55" s="7"/>
      <c r="H55" s="122"/>
      <c r="I55" s="122"/>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1:36" s="8" customFormat="1" ht="14.85" customHeight="1" x14ac:dyDescent="0.15">
      <c r="B56" s="146"/>
    </row>
    <row r="57" spans="1:36" ht="14.85" customHeight="1" x14ac:dyDescent="0.15">
      <c r="A57" s="7"/>
    </row>
    <row r="58" spans="1:36" ht="14.85" customHeight="1" x14ac:dyDescent="0.15">
      <c r="A58" s="7"/>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7"/>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theme="0"/>
    <pageSetUpPr fitToPage="1"/>
  </sheetPr>
  <dimension ref="A1:Q36"/>
  <sheetViews>
    <sheetView tabSelected="1" view="pageBreakPreview" topLeftCell="B1" zoomScale="145" zoomScaleNormal="55" zoomScaleSheetLayoutView="145" workbookViewId="0">
      <selection activeCell="B16" sqref="B16:D17"/>
    </sheetView>
  </sheetViews>
  <sheetFormatPr defaultColWidth="9" defaultRowHeight="12" x14ac:dyDescent="0.15"/>
  <cols>
    <col min="1" max="1" width="7" style="131" customWidth="1"/>
    <col min="2" max="2" width="2.125" style="131" customWidth="1"/>
    <col min="3" max="11" width="9" style="131"/>
    <col min="12" max="12" width="9" style="131" customWidth="1"/>
    <col min="13" max="16384" width="9" style="131"/>
  </cols>
  <sheetData>
    <row r="1" spans="1:17" x14ac:dyDescent="0.15">
      <c r="A1" s="130"/>
      <c r="B1" s="130"/>
    </row>
    <row r="2" spans="1:17" ht="12" customHeight="1" x14ac:dyDescent="0.15">
      <c r="A2" s="130" t="s">
        <v>36</v>
      </c>
      <c r="B2" s="524" t="s">
        <v>215</v>
      </c>
      <c r="C2" s="525" t="s">
        <v>216</v>
      </c>
      <c r="D2" s="525"/>
      <c r="E2" s="525"/>
      <c r="F2" s="525"/>
      <c r="G2" s="525"/>
      <c r="H2" s="525"/>
      <c r="I2" s="525"/>
      <c r="J2" s="525"/>
      <c r="K2" s="525"/>
      <c r="L2" s="525"/>
      <c r="M2" s="525"/>
      <c r="N2" s="525"/>
      <c r="O2" s="525"/>
      <c r="Q2" s="147"/>
    </row>
    <row r="3" spans="1:17" x14ac:dyDescent="0.15">
      <c r="A3" s="130"/>
      <c r="B3" s="524"/>
      <c r="C3" s="525"/>
      <c r="D3" s="525"/>
      <c r="E3" s="525"/>
      <c r="F3" s="525"/>
      <c r="G3" s="525"/>
      <c r="H3" s="525"/>
      <c r="I3" s="525"/>
      <c r="J3" s="525"/>
      <c r="K3" s="525"/>
      <c r="L3" s="525"/>
      <c r="M3" s="525"/>
      <c r="N3" s="525"/>
      <c r="O3" s="525"/>
    </row>
    <row r="4" spans="1:17" x14ac:dyDescent="0.15">
      <c r="A4" s="130"/>
      <c r="B4" s="524"/>
      <c r="C4" s="525"/>
      <c r="D4" s="525"/>
      <c r="E4" s="525"/>
      <c r="F4" s="525"/>
      <c r="G4" s="525"/>
      <c r="H4" s="525"/>
      <c r="I4" s="525"/>
      <c r="J4" s="525"/>
      <c r="K4" s="525"/>
      <c r="L4" s="525"/>
      <c r="M4" s="525"/>
      <c r="N4" s="525"/>
      <c r="O4" s="525"/>
    </row>
    <row r="5" spans="1:17" x14ac:dyDescent="0.15">
      <c r="A5" s="130"/>
      <c r="B5" s="524"/>
      <c r="C5" s="525"/>
      <c r="D5" s="525"/>
      <c r="E5" s="525"/>
      <c r="F5" s="525"/>
      <c r="G5" s="525"/>
      <c r="H5" s="525"/>
      <c r="I5" s="525"/>
      <c r="J5" s="525"/>
      <c r="K5" s="525"/>
      <c r="L5" s="525"/>
      <c r="M5" s="525"/>
      <c r="N5" s="525"/>
      <c r="O5" s="525"/>
    </row>
    <row r="6" spans="1:17" x14ac:dyDescent="0.15">
      <c r="A6" s="130"/>
      <c r="B6" s="524"/>
      <c r="C6" s="525"/>
      <c r="D6" s="525"/>
      <c r="E6" s="525"/>
      <c r="F6" s="525"/>
      <c r="G6" s="525"/>
      <c r="H6" s="525"/>
      <c r="I6" s="525"/>
      <c r="J6" s="525"/>
      <c r="K6" s="525"/>
      <c r="L6" s="525"/>
      <c r="M6" s="525"/>
      <c r="N6" s="525"/>
      <c r="O6" s="525"/>
    </row>
    <row r="7" spans="1:17" x14ac:dyDescent="0.15">
      <c r="A7" s="130"/>
      <c r="B7" s="524"/>
      <c r="C7" s="525"/>
      <c r="D7" s="525"/>
      <c r="E7" s="525"/>
      <c r="F7" s="525"/>
      <c r="G7" s="525"/>
      <c r="H7" s="525"/>
      <c r="I7" s="525"/>
      <c r="J7" s="525"/>
      <c r="K7" s="525"/>
      <c r="L7" s="525"/>
      <c r="M7" s="525"/>
      <c r="N7" s="525"/>
      <c r="O7" s="525"/>
    </row>
    <row r="8" spans="1:17" x14ac:dyDescent="0.15">
      <c r="A8" s="132"/>
      <c r="B8" s="524"/>
      <c r="C8" s="525"/>
      <c r="D8" s="525"/>
      <c r="E8" s="525"/>
      <c r="F8" s="525"/>
      <c r="G8" s="525"/>
      <c r="H8" s="525"/>
      <c r="I8" s="525"/>
      <c r="J8" s="525"/>
      <c r="K8" s="525"/>
      <c r="L8" s="525"/>
      <c r="M8" s="525"/>
      <c r="N8" s="525"/>
      <c r="O8" s="525"/>
    </row>
    <row r="9" spans="1:17" x14ac:dyDescent="0.15">
      <c r="A9" s="132"/>
      <c r="B9" s="524"/>
      <c r="C9" s="525"/>
      <c r="D9" s="525"/>
      <c r="E9" s="525"/>
      <c r="F9" s="525"/>
      <c r="G9" s="525"/>
      <c r="H9" s="525"/>
      <c r="I9" s="525"/>
      <c r="J9" s="525"/>
      <c r="K9" s="525"/>
      <c r="L9" s="525"/>
      <c r="M9" s="525"/>
      <c r="N9" s="525"/>
      <c r="O9" s="525"/>
    </row>
    <row r="10" spans="1:17" x14ac:dyDescent="0.15">
      <c r="B10" s="524"/>
      <c r="C10" s="525"/>
      <c r="D10" s="525"/>
      <c r="E10" s="525"/>
      <c r="F10" s="525"/>
      <c r="G10" s="525"/>
      <c r="H10" s="525"/>
      <c r="I10" s="525"/>
      <c r="J10" s="525"/>
      <c r="K10" s="525"/>
      <c r="L10" s="525"/>
      <c r="M10" s="525"/>
      <c r="N10" s="525"/>
      <c r="O10" s="525"/>
    </row>
    <row r="11" spans="1:17" x14ac:dyDescent="0.15">
      <c r="B11" s="524"/>
      <c r="C11" s="525"/>
      <c r="D11" s="525"/>
      <c r="E11" s="525"/>
      <c r="F11" s="525"/>
      <c r="G11" s="525"/>
      <c r="H11" s="525"/>
      <c r="I11" s="525"/>
      <c r="J11" s="525"/>
      <c r="K11" s="525"/>
      <c r="L11" s="525"/>
      <c r="M11" s="525"/>
      <c r="N11" s="525"/>
      <c r="O11" s="525"/>
    </row>
    <row r="12" spans="1:17" x14ac:dyDescent="0.15">
      <c r="B12" s="524"/>
      <c r="C12" s="525"/>
      <c r="D12" s="525"/>
      <c r="E12" s="525"/>
      <c r="F12" s="525"/>
      <c r="G12" s="525"/>
      <c r="H12" s="525"/>
      <c r="I12" s="525"/>
      <c r="J12" s="525"/>
      <c r="K12" s="525"/>
      <c r="L12" s="525"/>
      <c r="M12" s="525"/>
      <c r="N12" s="525"/>
      <c r="O12" s="525"/>
    </row>
    <row r="13" spans="1:17" x14ac:dyDescent="0.15">
      <c r="B13" s="524"/>
      <c r="C13" s="525"/>
      <c r="D13" s="525"/>
      <c r="E13" s="525"/>
      <c r="F13" s="525"/>
      <c r="G13" s="525"/>
      <c r="H13" s="525"/>
      <c r="I13" s="525"/>
      <c r="J13" s="525"/>
      <c r="K13" s="525"/>
      <c r="L13" s="525"/>
      <c r="M13" s="525"/>
      <c r="N13" s="525"/>
      <c r="O13" s="525"/>
    </row>
    <row r="14" spans="1:17" x14ac:dyDescent="0.15">
      <c r="B14" s="524"/>
      <c r="C14" s="525"/>
      <c r="D14" s="525"/>
      <c r="E14" s="525"/>
      <c r="F14" s="525"/>
      <c r="G14" s="525"/>
      <c r="H14" s="525"/>
      <c r="I14" s="525"/>
      <c r="J14" s="525"/>
      <c r="K14" s="525"/>
      <c r="L14" s="525"/>
      <c r="M14" s="525"/>
      <c r="N14" s="525"/>
      <c r="O14" s="525"/>
    </row>
    <row r="15" spans="1:17" x14ac:dyDescent="0.15">
      <c r="B15" s="524"/>
      <c r="C15" s="525"/>
      <c r="D15" s="525"/>
      <c r="E15" s="525"/>
      <c r="F15" s="525"/>
      <c r="G15" s="525"/>
      <c r="H15" s="525"/>
      <c r="I15" s="525"/>
      <c r="J15" s="525"/>
      <c r="K15" s="525"/>
      <c r="L15" s="525"/>
      <c r="M15" s="525"/>
      <c r="N15" s="525"/>
      <c r="O15" s="525"/>
    </row>
    <row r="16" spans="1:17" x14ac:dyDescent="0.15">
      <c r="B16" s="524"/>
      <c r="C16" s="525"/>
      <c r="D16" s="525"/>
      <c r="E16" s="525"/>
      <c r="F16" s="525"/>
      <c r="G16" s="525"/>
      <c r="H16" s="525"/>
      <c r="I16" s="525"/>
      <c r="J16" s="525"/>
      <c r="K16" s="525"/>
      <c r="L16" s="525"/>
      <c r="M16" s="525"/>
      <c r="N16" s="525"/>
      <c r="O16" s="525"/>
    </row>
    <row r="17" spans="1:15" x14ac:dyDescent="0.15">
      <c r="B17" s="524"/>
      <c r="C17" s="525"/>
      <c r="D17" s="525"/>
      <c r="E17" s="525"/>
      <c r="F17" s="525"/>
      <c r="G17" s="525"/>
      <c r="H17" s="525"/>
      <c r="I17" s="525"/>
      <c r="J17" s="525"/>
      <c r="K17" s="525"/>
      <c r="L17" s="525"/>
      <c r="M17" s="525"/>
      <c r="N17" s="525"/>
      <c r="O17" s="525"/>
    </row>
    <row r="18" spans="1:15" x14ac:dyDescent="0.15">
      <c r="B18" s="524"/>
      <c r="C18" s="525"/>
      <c r="D18" s="525"/>
      <c r="E18" s="525"/>
      <c r="F18" s="525"/>
      <c r="G18" s="525"/>
      <c r="H18" s="525"/>
      <c r="I18" s="525"/>
      <c r="J18" s="525"/>
      <c r="K18" s="525"/>
      <c r="L18" s="525"/>
      <c r="M18" s="525"/>
      <c r="N18" s="525"/>
      <c r="O18" s="525"/>
    </row>
    <row r="19" spans="1:15" x14ac:dyDescent="0.15">
      <c r="A19" s="130"/>
      <c r="B19" s="524"/>
      <c r="C19" s="525"/>
      <c r="D19" s="525"/>
      <c r="E19" s="525"/>
      <c r="F19" s="525"/>
      <c r="G19" s="525"/>
      <c r="H19" s="525"/>
      <c r="I19" s="525"/>
      <c r="J19" s="525"/>
      <c r="K19" s="525"/>
      <c r="L19" s="525"/>
      <c r="M19" s="525"/>
      <c r="N19" s="525"/>
      <c r="O19" s="525"/>
    </row>
    <row r="20" spans="1:15" x14ac:dyDescent="0.15">
      <c r="B20" s="524"/>
      <c r="C20" s="525"/>
      <c r="D20" s="525"/>
      <c r="E20" s="525"/>
      <c r="F20" s="525"/>
      <c r="G20" s="525"/>
      <c r="H20" s="525"/>
      <c r="I20" s="525"/>
      <c r="J20" s="525"/>
      <c r="K20" s="525"/>
      <c r="L20" s="525"/>
      <c r="M20" s="525"/>
      <c r="N20" s="525"/>
      <c r="O20" s="525"/>
    </row>
    <row r="21" spans="1:15" x14ac:dyDescent="0.15">
      <c r="B21" s="524"/>
      <c r="C21" s="525"/>
      <c r="D21" s="525"/>
      <c r="E21" s="525"/>
      <c r="F21" s="525"/>
      <c r="G21" s="525"/>
      <c r="H21" s="525"/>
      <c r="I21" s="525"/>
      <c r="J21" s="525"/>
      <c r="K21" s="525"/>
      <c r="L21" s="525"/>
      <c r="M21" s="525"/>
      <c r="N21" s="525"/>
      <c r="O21" s="525"/>
    </row>
    <row r="22" spans="1:15" x14ac:dyDescent="0.15">
      <c r="B22" s="524"/>
      <c r="C22" s="525"/>
      <c r="D22" s="525"/>
      <c r="E22" s="525"/>
      <c r="F22" s="525"/>
      <c r="G22" s="525"/>
      <c r="H22" s="525"/>
      <c r="I22" s="525"/>
      <c r="J22" s="525"/>
      <c r="K22" s="525"/>
      <c r="L22" s="525"/>
      <c r="M22" s="525"/>
      <c r="N22" s="525"/>
      <c r="O22" s="525"/>
    </row>
    <row r="23" spans="1:15" x14ac:dyDescent="0.15">
      <c r="B23" s="524"/>
      <c r="C23" s="525"/>
      <c r="D23" s="525"/>
      <c r="E23" s="525"/>
      <c r="F23" s="525"/>
      <c r="G23" s="525"/>
      <c r="H23" s="525"/>
      <c r="I23" s="525"/>
      <c r="J23" s="525"/>
      <c r="K23" s="525"/>
      <c r="L23" s="525"/>
      <c r="M23" s="525"/>
      <c r="N23" s="525"/>
      <c r="O23" s="525"/>
    </row>
    <row r="24" spans="1:15" x14ac:dyDescent="0.15">
      <c r="B24" s="524"/>
      <c r="C24" s="525"/>
      <c r="D24" s="525"/>
      <c r="E24" s="525"/>
      <c r="F24" s="525"/>
      <c r="G24" s="525"/>
      <c r="H24" s="525"/>
      <c r="I24" s="525"/>
      <c r="J24" s="525"/>
      <c r="K24" s="525"/>
      <c r="L24" s="525"/>
      <c r="M24" s="525"/>
      <c r="N24" s="525"/>
      <c r="O24" s="525"/>
    </row>
    <row r="25" spans="1:15" x14ac:dyDescent="0.15">
      <c r="B25" s="524"/>
      <c r="C25" s="525"/>
      <c r="D25" s="525"/>
      <c r="E25" s="525"/>
      <c r="F25" s="525"/>
      <c r="G25" s="525"/>
      <c r="H25" s="525"/>
      <c r="I25" s="525"/>
      <c r="J25" s="525"/>
      <c r="K25" s="525"/>
      <c r="L25" s="525"/>
      <c r="M25" s="525"/>
      <c r="N25" s="525"/>
      <c r="O25" s="525"/>
    </row>
    <row r="26" spans="1:15" x14ac:dyDescent="0.15">
      <c r="B26" s="524"/>
      <c r="C26" s="525"/>
      <c r="D26" s="525"/>
      <c r="E26" s="525"/>
      <c r="F26" s="525"/>
      <c r="G26" s="525"/>
      <c r="H26" s="525"/>
      <c r="I26" s="525"/>
      <c r="J26" s="525"/>
      <c r="K26" s="525"/>
      <c r="L26" s="525"/>
      <c r="M26" s="525"/>
      <c r="N26" s="525"/>
      <c r="O26" s="525"/>
    </row>
    <row r="27" spans="1:15" x14ac:dyDescent="0.15">
      <c r="B27" s="524"/>
      <c r="C27" s="525"/>
      <c r="D27" s="525"/>
      <c r="E27" s="525"/>
      <c r="F27" s="525"/>
      <c r="G27" s="525"/>
      <c r="H27" s="525"/>
      <c r="I27" s="525"/>
      <c r="J27" s="525"/>
      <c r="K27" s="525"/>
      <c r="L27" s="525"/>
      <c r="M27" s="525"/>
      <c r="N27" s="525"/>
      <c r="O27" s="525"/>
    </row>
    <row r="28" spans="1:15" x14ac:dyDescent="0.15">
      <c r="B28" s="524"/>
      <c r="C28" s="525"/>
      <c r="D28" s="525"/>
      <c r="E28" s="525"/>
      <c r="F28" s="525"/>
      <c r="G28" s="525"/>
      <c r="H28" s="525"/>
      <c r="I28" s="525"/>
      <c r="J28" s="525"/>
      <c r="K28" s="525"/>
      <c r="L28" s="525"/>
      <c r="M28" s="525"/>
      <c r="N28" s="525"/>
      <c r="O28" s="525"/>
    </row>
    <row r="29" spans="1:15" x14ac:dyDescent="0.15">
      <c r="B29" s="148"/>
      <c r="C29" s="148"/>
      <c r="D29" s="148"/>
      <c r="E29" s="148"/>
      <c r="F29" s="148"/>
      <c r="G29" s="148"/>
      <c r="H29" s="148"/>
      <c r="I29" s="148"/>
      <c r="J29" s="148"/>
      <c r="K29" s="148"/>
      <c r="L29" s="148"/>
      <c r="M29" s="148"/>
      <c r="N29" s="148"/>
      <c r="O29" s="148"/>
    </row>
    <row r="30" spans="1:15" x14ac:dyDescent="0.15">
      <c r="B30" s="148"/>
      <c r="C30" s="148"/>
      <c r="D30" s="148"/>
      <c r="E30" s="148"/>
      <c r="F30" s="148"/>
      <c r="G30" s="148"/>
      <c r="H30" s="148"/>
      <c r="I30" s="148"/>
      <c r="J30" s="148"/>
      <c r="K30" s="148"/>
      <c r="L30" s="148"/>
      <c r="M30" s="148"/>
      <c r="N30" s="148"/>
      <c r="O30" s="148"/>
    </row>
    <row r="31" spans="1:15" x14ac:dyDescent="0.15">
      <c r="B31" s="148"/>
      <c r="C31" s="148"/>
      <c r="D31" s="148"/>
      <c r="E31" s="148"/>
      <c r="F31" s="148"/>
      <c r="G31" s="148"/>
      <c r="H31" s="148"/>
      <c r="I31" s="148"/>
      <c r="J31" s="148"/>
      <c r="K31" s="148"/>
      <c r="L31" s="148"/>
      <c r="M31" s="148"/>
      <c r="N31" s="148"/>
      <c r="O31" s="148"/>
    </row>
    <row r="32" spans="1:15" x14ac:dyDescent="0.15">
      <c r="B32" s="148"/>
      <c r="C32" s="148"/>
      <c r="D32" s="148"/>
      <c r="E32" s="148"/>
      <c r="F32" s="148"/>
      <c r="G32" s="148"/>
      <c r="H32" s="148"/>
      <c r="I32" s="148"/>
      <c r="J32" s="148"/>
      <c r="K32" s="148"/>
      <c r="L32" s="148"/>
      <c r="M32" s="148"/>
      <c r="N32" s="148"/>
      <c r="O32" s="148"/>
    </row>
    <row r="33" spans="2:15" x14ac:dyDescent="0.15">
      <c r="B33" s="148"/>
      <c r="C33" s="148"/>
      <c r="D33" s="148"/>
      <c r="E33" s="148"/>
      <c r="F33" s="148"/>
      <c r="G33" s="148"/>
      <c r="H33" s="148"/>
      <c r="I33" s="148"/>
      <c r="J33" s="148"/>
      <c r="K33" s="148"/>
      <c r="L33" s="148"/>
      <c r="M33" s="148"/>
      <c r="N33" s="148"/>
      <c r="O33" s="148"/>
    </row>
    <row r="34" spans="2:15" x14ac:dyDescent="0.15">
      <c r="B34" s="148"/>
      <c r="C34" s="148"/>
      <c r="D34" s="148"/>
      <c r="E34" s="148"/>
      <c r="F34" s="148"/>
      <c r="G34" s="148"/>
      <c r="H34" s="148"/>
      <c r="I34" s="148"/>
      <c r="J34" s="148"/>
      <c r="K34" s="148"/>
      <c r="L34" s="148"/>
      <c r="M34" s="148"/>
      <c r="N34" s="148"/>
      <c r="O34" s="148"/>
    </row>
    <row r="35" spans="2:15" x14ac:dyDescent="0.15">
      <c r="B35" s="148"/>
      <c r="C35" s="148"/>
      <c r="D35" s="148"/>
      <c r="E35" s="148"/>
      <c r="F35" s="148"/>
      <c r="G35" s="148"/>
      <c r="H35" s="148"/>
      <c r="I35" s="148"/>
      <c r="J35" s="148"/>
      <c r="K35" s="148"/>
      <c r="L35" s="148"/>
      <c r="M35" s="148"/>
      <c r="N35" s="148"/>
      <c r="O35" s="148"/>
    </row>
    <row r="36" spans="2:15" x14ac:dyDescent="0.15">
      <c r="B36" s="148"/>
      <c r="C36" s="148"/>
      <c r="D36" s="148"/>
      <c r="E36" s="148"/>
      <c r="F36" s="148"/>
      <c r="G36" s="148"/>
      <c r="H36" s="148"/>
      <c r="I36" s="148"/>
      <c r="J36" s="148"/>
      <c r="K36" s="148"/>
      <c r="L36" s="148"/>
      <c r="M36" s="148"/>
      <c r="N36" s="148"/>
      <c r="O36" s="14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theme="0"/>
    <pageSetUpPr fitToPage="1"/>
  </sheetPr>
  <dimension ref="A1:BV154"/>
  <sheetViews>
    <sheetView showGridLines="0" tabSelected="1" view="pageBreakPreview" topLeftCell="A7" zoomScale="130" zoomScaleNormal="100" zoomScaleSheetLayoutView="130" workbookViewId="0">
      <selection activeCell="B16" sqref="B16:D17"/>
    </sheetView>
  </sheetViews>
  <sheetFormatPr defaultColWidth="2.875" defaultRowHeight="14.85" customHeight="1" x14ac:dyDescent="0.15"/>
  <cols>
    <col min="1" max="1" width="2.875" style="8"/>
    <col min="2" max="7" width="3" style="8" customWidth="1"/>
    <col min="8" max="16384" width="2.875" style="8"/>
  </cols>
  <sheetData>
    <row r="1" spans="1:71" ht="14.85" customHeight="1" x14ac:dyDescent="0.15">
      <c r="A1" s="5" t="s">
        <v>217</v>
      </c>
      <c r="B1" s="5"/>
      <c r="C1" s="5"/>
      <c r="D1" s="5"/>
      <c r="E1" s="5"/>
      <c r="F1" s="5"/>
      <c r="G1" s="5"/>
      <c r="H1" s="5"/>
      <c r="I1" s="5"/>
      <c r="J1" s="5"/>
      <c r="K1" s="5"/>
      <c r="L1" s="5"/>
      <c r="M1" s="5"/>
      <c r="N1" s="6"/>
      <c r="O1" s="5"/>
      <c r="P1" s="5"/>
      <c r="Q1" s="5"/>
      <c r="R1" s="5"/>
      <c r="S1" s="5"/>
      <c r="T1" s="5"/>
      <c r="U1" s="5"/>
      <c r="V1" s="5"/>
      <c r="W1" s="7"/>
      <c r="X1" s="7"/>
      <c r="Y1" s="7"/>
      <c r="Z1" s="7"/>
      <c r="AA1" s="7"/>
      <c r="AB1" s="7"/>
      <c r="AC1" s="7"/>
      <c r="AD1" s="7"/>
      <c r="AE1" s="7"/>
      <c r="AF1" s="5"/>
      <c r="AG1" s="5"/>
      <c r="AH1" s="5"/>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4.85" customHeight="1" x14ac:dyDescent="0.15">
      <c r="A2" s="5"/>
      <c r="B2" s="5"/>
      <c r="C2" s="5"/>
      <c r="D2" s="5"/>
      <c r="E2" s="5"/>
      <c r="F2" s="5"/>
      <c r="G2" s="5"/>
      <c r="H2" s="5"/>
      <c r="I2" s="5"/>
      <c r="J2" s="5"/>
      <c r="K2" s="5"/>
      <c r="L2" s="5"/>
      <c r="M2" s="5"/>
      <c r="N2" s="5"/>
      <c r="O2" s="5"/>
      <c r="P2" s="5"/>
      <c r="Q2" s="5"/>
      <c r="R2" s="5"/>
      <c r="S2" s="5"/>
      <c r="T2" s="5"/>
      <c r="U2" s="5"/>
      <c r="V2" s="5"/>
      <c r="W2" s="10"/>
      <c r="X2" s="10"/>
      <c r="Y2" s="10"/>
      <c r="Z2" s="10"/>
      <c r="AA2" s="10"/>
      <c r="AB2" s="10"/>
      <c r="AC2" s="10"/>
      <c r="AD2" s="10"/>
      <c r="AE2" s="10"/>
      <c r="AF2" s="10"/>
      <c r="AG2" s="10"/>
      <c r="AH2" s="10"/>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4.85" customHeight="1" x14ac:dyDescent="0.15">
      <c r="A3" s="5"/>
      <c r="B3" s="5"/>
      <c r="C3" s="5"/>
      <c r="D3" s="5" t="s">
        <v>176</v>
      </c>
      <c r="F3" s="5"/>
      <c r="G3" s="5"/>
      <c r="H3" s="5"/>
      <c r="I3" s="5"/>
      <c r="J3" s="5"/>
      <c r="K3" s="5"/>
      <c r="L3" s="5"/>
      <c r="M3" s="5"/>
      <c r="N3" s="5"/>
      <c r="O3" s="5"/>
      <c r="P3" s="5"/>
      <c r="Q3" s="5"/>
      <c r="R3" s="5"/>
      <c r="S3" s="5"/>
      <c r="T3" s="5"/>
      <c r="U3" s="5"/>
      <c r="V3" s="10"/>
      <c r="W3" s="10"/>
      <c r="X3" s="10"/>
      <c r="Y3" s="10"/>
      <c r="Z3" s="10"/>
      <c r="AA3" s="10"/>
      <c r="AB3" s="10"/>
      <c r="AC3" s="10"/>
      <c r="AD3" s="10"/>
      <c r="AE3" s="10"/>
      <c r="AF3" s="10"/>
      <c r="AG3" s="10"/>
      <c r="AH3" s="10"/>
      <c r="AI3" s="11"/>
      <c r="AL3" s="9"/>
      <c r="AM3" s="9"/>
      <c r="AN3" s="9"/>
      <c r="AO3" s="9"/>
      <c r="AP3" s="9"/>
      <c r="AQ3" s="9"/>
      <c r="AR3" s="9"/>
      <c r="AS3" s="9"/>
      <c r="AT3" s="9"/>
      <c r="AU3" s="9"/>
      <c r="AV3" s="9"/>
      <c r="AW3" s="9"/>
      <c r="AX3" s="9"/>
      <c r="AY3" s="9"/>
      <c r="AZ3" s="9"/>
      <c r="BA3" s="9"/>
      <c r="BB3" s="9"/>
      <c r="BC3" s="9"/>
      <c r="BD3" s="9"/>
      <c r="BE3" s="9"/>
      <c r="BF3" s="9"/>
      <c r="BG3" s="11"/>
      <c r="BH3" s="11"/>
      <c r="BI3" s="11"/>
      <c r="BK3" s="11"/>
      <c r="BL3" s="11"/>
      <c r="BM3" s="11"/>
      <c r="BN3" s="11"/>
      <c r="BO3" s="11"/>
      <c r="BP3" s="11"/>
      <c r="BQ3" s="11"/>
      <c r="BR3" s="11"/>
      <c r="BS3" s="11"/>
    </row>
    <row r="4" spans="1:71" ht="14.85" customHeight="1" x14ac:dyDescent="0.15">
      <c r="A4" s="5"/>
      <c r="B4" s="5"/>
      <c r="C4" s="5"/>
      <c r="D4" s="5" t="s">
        <v>177</v>
      </c>
      <c r="F4" s="5"/>
      <c r="G4" s="5"/>
      <c r="H4" s="5"/>
      <c r="I4" s="5"/>
      <c r="J4" s="5"/>
      <c r="K4" s="5"/>
      <c r="L4" s="5"/>
      <c r="M4" s="5"/>
      <c r="N4" s="5"/>
      <c r="O4" s="5"/>
      <c r="P4" s="5"/>
      <c r="Q4" s="5"/>
      <c r="R4" s="5"/>
      <c r="S4" s="5"/>
      <c r="T4" s="5"/>
      <c r="U4" s="5"/>
      <c r="V4" s="10"/>
      <c r="W4" s="10"/>
      <c r="X4" s="10"/>
      <c r="Y4" s="10"/>
      <c r="Z4" s="10"/>
      <c r="AA4" s="10"/>
      <c r="AB4" s="10"/>
      <c r="AC4" s="10"/>
      <c r="AD4" s="10"/>
      <c r="AE4" s="10"/>
      <c r="AF4" s="10"/>
      <c r="AG4" s="10"/>
      <c r="AH4" s="10"/>
      <c r="AI4" s="11"/>
      <c r="AL4" s="9"/>
      <c r="AM4" s="9"/>
      <c r="AN4" s="9"/>
      <c r="AO4" s="9"/>
      <c r="AP4" s="9"/>
      <c r="AQ4" s="9"/>
      <c r="AR4" s="9"/>
      <c r="AS4" s="9"/>
      <c r="AT4" s="9"/>
      <c r="AU4" s="9"/>
      <c r="AV4" s="9"/>
      <c r="AW4" s="9"/>
      <c r="AX4" s="9"/>
      <c r="AY4" s="9"/>
      <c r="AZ4" s="9"/>
      <c r="BA4" s="9"/>
      <c r="BB4" s="9"/>
      <c r="BC4" s="9"/>
      <c r="BD4" s="9"/>
      <c r="BE4" s="9"/>
      <c r="BF4" s="9"/>
      <c r="BG4" s="11"/>
      <c r="BH4" s="11"/>
      <c r="BI4" s="11"/>
      <c r="BK4" s="11"/>
      <c r="BL4" s="11"/>
      <c r="BM4" s="11"/>
      <c r="BN4" s="11"/>
      <c r="BO4" s="11"/>
      <c r="BP4" s="11"/>
      <c r="BQ4" s="11"/>
      <c r="BR4" s="11"/>
      <c r="BS4" s="11"/>
    </row>
    <row r="5" spans="1:71" ht="14.85" customHeight="1" x14ac:dyDescent="0.15">
      <c r="A5" s="5"/>
      <c r="B5" s="5"/>
      <c r="C5" s="5"/>
      <c r="D5" s="5" t="s">
        <v>178</v>
      </c>
      <c r="F5" s="5"/>
      <c r="G5" s="5"/>
      <c r="H5" s="5"/>
      <c r="I5" s="5"/>
      <c r="J5" s="5"/>
      <c r="K5" s="5"/>
      <c r="L5" s="5"/>
      <c r="M5" s="5"/>
      <c r="N5" s="5"/>
      <c r="P5" s="5"/>
      <c r="Q5" s="5"/>
      <c r="R5" s="5"/>
      <c r="S5" s="5"/>
      <c r="T5" s="5"/>
      <c r="U5" s="5"/>
      <c r="V5" s="5"/>
      <c r="W5" s="5"/>
      <c r="X5" s="5"/>
      <c r="Y5" s="5"/>
      <c r="Z5" s="5"/>
      <c r="AA5" s="5"/>
      <c r="AB5" s="5"/>
      <c r="AC5" s="5"/>
      <c r="AD5" s="5"/>
      <c r="AE5" s="5"/>
      <c r="AF5" s="5"/>
      <c r="AG5" s="5"/>
      <c r="AH5" s="5"/>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1:71" ht="14.85" customHeight="1" x14ac:dyDescent="0.15">
      <c r="A6" s="5"/>
      <c r="B6" s="5"/>
      <c r="C6" s="5"/>
      <c r="D6" s="5" t="s">
        <v>218</v>
      </c>
      <c r="F6" s="5"/>
      <c r="G6" s="5"/>
      <c r="H6" s="5"/>
      <c r="I6" s="5"/>
      <c r="J6" s="5"/>
      <c r="K6" s="5"/>
      <c r="L6" s="5"/>
      <c r="M6" s="5"/>
      <c r="N6" s="5"/>
      <c r="P6" s="5"/>
      <c r="Q6" s="5"/>
      <c r="R6" s="5"/>
      <c r="S6" s="5"/>
      <c r="T6" s="5"/>
      <c r="U6" s="5"/>
      <c r="V6" s="5"/>
      <c r="W6" s="5"/>
      <c r="X6" s="5"/>
      <c r="Y6" s="5"/>
      <c r="Z6" s="5"/>
      <c r="AA6" s="5"/>
      <c r="AB6" s="5"/>
      <c r="AC6" s="5"/>
      <c r="AD6" s="5"/>
      <c r="AE6" s="5"/>
      <c r="AF6" s="5"/>
      <c r="AG6" s="5"/>
      <c r="AH6" s="5"/>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14.85" customHeight="1" x14ac:dyDescent="0.15">
      <c r="A7" s="405" t="s">
        <v>219</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4.85" customHeight="1" x14ac:dyDescent="0.15">
      <c r="A8" s="5"/>
      <c r="B8" s="5"/>
      <c r="C8" s="5"/>
      <c r="D8" s="5"/>
      <c r="E8" s="5"/>
      <c r="F8" s="5"/>
      <c r="G8" s="7"/>
      <c r="H8" s="7"/>
      <c r="I8" s="7"/>
      <c r="J8" s="7"/>
      <c r="K8" s="7"/>
      <c r="L8" s="7"/>
      <c r="M8" s="7"/>
      <c r="N8" s="7"/>
      <c r="O8" s="7"/>
      <c r="P8" s="7"/>
      <c r="Q8" s="7"/>
      <c r="R8" s="7"/>
      <c r="S8" s="5"/>
      <c r="T8" s="5"/>
      <c r="U8" s="5"/>
      <c r="V8" s="5"/>
      <c r="W8" s="5"/>
      <c r="X8" s="5"/>
      <c r="Y8" s="5"/>
      <c r="Z8" s="5"/>
      <c r="AA8" s="5"/>
      <c r="AB8" s="5"/>
      <c r="AC8" s="5"/>
      <c r="AD8" s="5"/>
      <c r="AE8" s="5"/>
      <c r="AF8" s="5"/>
      <c r="AG8" s="5"/>
      <c r="AH8" s="5"/>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4.85" customHeight="1" x14ac:dyDescent="0.15">
      <c r="A9" s="5"/>
      <c r="B9" s="5"/>
      <c r="C9" s="7"/>
      <c r="D9" s="7"/>
      <c r="E9" s="5"/>
      <c r="F9" s="7"/>
      <c r="G9" s="7"/>
      <c r="H9" s="7"/>
      <c r="I9" s="7"/>
      <c r="J9" s="7"/>
      <c r="K9" s="7"/>
      <c r="L9" s="5"/>
      <c r="M9" s="5"/>
      <c r="N9" s="5"/>
      <c r="O9" s="5"/>
      <c r="P9" s="5"/>
      <c r="Q9" s="5"/>
      <c r="R9" s="5"/>
      <c r="S9" s="5"/>
      <c r="T9" s="5"/>
      <c r="U9" s="5"/>
      <c r="V9" s="5"/>
      <c r="W9" s="5"/>
      <c r="X9" s="5"/>
      <c r="Y9" s="405"/>
      <c r="Z9" s="405"/>
      <c r="AA9" s="405"/>
      <c r="AB9" s="5" t="s">
        <v>1</v>
      </c>
      <c r="AC9" s="405"/>
      <c r="AD9" s="405"/>
      <c r="AE9" s="5" t="s">
        <v>2</v>
      </c>
      <c r="AF9" s="405"/>
      <c r="AG9" s="405"/>
      <c r="AH9" s="5" t="s">
        <v>3</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4.85" customHeight="1" x14ac:dyDescent="0.15">
      <c r="A10" s="526"/>
      <c r="B10" s="526"/>
      <c r="C10" s="526"/>
      <c r="D10" s="526"/>
      <c r="E10" s="526"/>
      <c r="F10" s="405" t="s">
        <v>101</v>
      </c>
      <c r="G10" s="405"/>
      <c r="H10" s="405"/>
      <c r="I10" s="405"/>
      <c r="J10" s="405"/>
      <c r="K10" s="405"/>
      <c r="L10" s="5"/>
      <c r="M10" s="5"/>
      <c r="N10" s="5"/>
      <c r="O10" s="5"/>
      <c r="P10" s="5"/>
      <c r="Q10" s="5"/>
      <c r="R10" s="5"/>
      <c r="S10" s="5"/>
      <c r="T10" s="5"/>
      <c r="U10" s="5"/>
      <c r="V10" s="5"/>
      <c r="W10" s="5"/>
      <c r="X10" s="5"/>
      <c r="Y10" s="5"/>
      <c r="Z10" s="5"/>
      <c r="AA10" s="5"/>
      <c r="AB10" s="5"/>
      <c r="AC10" s="5"/>
      <c r="AD10" s="5"/>
      <c r="AE10" s="5"/>
      <c r="AF10" s="5"/>
      <c r="AG10" s="5"/>
      <c r="AH10" s="5"/>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8" customHeight="1" x14ac:dyDescent="0.15">
      <c r="A11" s="526"/>
      <c r="B11" s="526"/>
      <c r="C11" s="526"/>
      <c r="D11" s="526"/>
      <c r="E11" s="526"/>
      <c r="F11" s="405"/>
      <c r="G11" s="405"/>
      <c r="H11" s="405"/>
      <c r="I11" s="405"/>
      <c r="J11" s="405"/>
      <c r="K11" s="405"/>
      <c r="M11" s="5"/>
      <c r="N11" s="5"/>
      <c r="O11" s="5"/>
      <c r="P11" s="407" t="s">
        <v>220</v>
      </c>
      <c r="Q11" s="407"/>
      <c r="R11" s="407"/>
      <c r="S11" s="407"/>
      <c r="T11" s="408"/>
      <c r="U11" s="408"/>
      <c r="V11" s="408"/>
      <c r="W11" s="408"/>
      <c r="X11" s="408"/>
      <c r="Y11" s="408"/>
      <c r="Z11" s="408"/>
      <c r="AA11" s="408"/>
      <c r="AB11" s="408"/>
      <c r="AC11" s="408"/>
      <c r="AD11" s="408"/>
      <c r="AE11" s="408"/>
      <c r="AF11" s="408"/>
      <c r="AG11" s="408"/>
      <c r="AH11" s="408"/>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8" customHeight="1" x14ac:dyDescent="0.15">
      <c r="A12" s="107"/>
      <c r="B12" s="107"/>
      <c r="C12" s="107"/>
      <c r="D12" s="107"/>
      <c r="E12" s="107"/>
      <c r="F12" s="107"/>
      <c r="G12" s="149"/>
      <c r="H12" s="5"/>
      <c r="I12" s="7"/>
      <c r="J12" s="149"/>
      <c r="K12" s="7"/>
      <c r="L12" s="5"/>
      <c r="M12" s="5"/>
      <c r="N12" s="5"/>
      <c r="O12" s="5"/>
      <c r="P12" s="407"/>
      <c r="Q12" s="407"/>
      <c r="R12" s="407"/>
      <c r="S12" s="407"/>
      <c r="T12" s="408"/>
      <c r="U12" s="408"/>
      <c r="V12" s="408"/>
      <c r="W12" s="408"/>
      <c r="X12" s="408"/>
      <c r="Y12" s="408"/>
      <c r="Z12" s="408"/>
      <c r="AA12" s="408"/>
      <c r="AB12" s="408"/>
      <c r="AC12" s="408"/>
      <c r="AD12" s="408"/>
      <c r="AE12" s="408"/>
      <c r="AF12" s="408"/>
      <c r="AG12" s="408"/>
      <c r="AH12" s="408"/>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8" customHeight="1" x14ac:dyDescent="0.15">
      <c r="A13" s="5"/>
      <c r="B13" s="5"/>
      <c r="C13" s="7"/>
      <c r="D13" s="7"/>
      <c r="E13" s="7"/>
      <c r="F13" s="7"/>
      <c r="G13" s="7"/>
      <c r="H13" s="7"/>
      <c r="I13" s="7"/>
      <c r="J13" s="7"/>
      <c r="K13" s="7"/>
      <c r="L13" s="5"/>
      <c r="M13" s="12" t="s">
        <v>4</v>
      </c>
      <c r="O13" s="5"/>
      <c r="P13" s="407" t="s">
        <v>140</v>
      </c>
      <c r="Q13" s="407"/>
      <c r="R13" s="407"/>
      <c r="S13" s="407"/>
      <c r="T13" s="408"/>
      <c r="U13" s="408"/>
      <c r="V13" s="408"/>
      <c r="W13" s="408"/>
      <c r="X13" s="408"/>
      <c r="Y13" s="408"/>
      <c r="Z13" s="408"/>
      <c r="AA13" s="408"/>
      <c r="AB13" s="408"/>
      <c r="AC13" s="408"/>
      <c r="AD13" s="408"/>
      <c r="AE13" s="408"/>
      <c r="AF13" s="408"/>
      <c r="AG13" s="408"/>
      <c r="AH13" s="408"/>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8" customHeight="1" x14ac:dyDescent="0.15">
      <c r="A14" s="5"/>
      <c r="B14" s="5"/>
      <c r="C14" s="7"/>
      <c r="D14" s="7"/>
      <c r="E14" s="7"/>
      <c r="F14" s="7"/>
      <c r="G14" s="7"/>
      <c r="H14" s="7"/>
      <c r="I14" s="7"/>
      <c r="J14" s="7"/>
      <c r="K14" s="7"/>
      <c r="L14" s="5"/>
      <c r="M14" s="5"/>
      <c r="N14" s="5"/>
      <c r="O14" s="5"/>
      <c r="P14" s="407"/>
      <c r="Q14" s="407"/>
      <c r="R14" s="407"/>
      <c r="S14" s="407"/>
      <c r="T14" s="408"/>
      <c r="U14" s="408"/>
      <c r="V14" s="408"/>
      <c r="W14" s="408"/>
      <c r="X14" s="408"/>
      <c r="Y14" s="408"/>
      <c r="Z14" s="408"/>
      <c r="AA14" s="408"/>
      <c r="AB14" s="408"/>
      <c r="AC14" s="408"/>
      <c r="AD14" s="408"/>
      <c r="AE14" s="408"/>
      <c r="AF14" s="408"/>
      <c r="AG14" s="408"/>
      <c r="AH14" s="408"/>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8" customHeight="1" x14ac:dyDescent="0.15">
      <c r="A15" s="5"/>
      <c r="B15" s="5"/>
      <c r="C15" s="7"/>
      <c r="D15" s="7"/>
      <c r="E15" s="7"/>
      <c r="F15" s="7"/>
      <c r="G15" s="7"/>
      <c r="H15" s="7"/>
      <c r="I15" s="7"/>
      <c r="J15" s="7"/>
      <c r="K15" s="7"/>
      <c r="L15" s="5"/>
      <c r="M15" s="5"/>
      <c r="N15" s="5"/>
      <c r="O15" s="5"/>
      <c r="P15" s="407" t="s">
        <v>221</v>
      </c>
      <c r="Q15" s="407"/>
      <c r="R15" s="407"/>
      <c r="S15" s="407"/>
      <c r="T15" s="407"/>
      <c r="U15" s="407"/>
      <c r="V15" s="408"/>
      <c r="W15" s="408"/>
      <c r="X15" s="408"/>
      <c r="Y15" s="408"/>
      <c r="Z15" s="408"/>
      <c r="AA15" s="408"/>
      <c r="AB15" s="408"/>
      <c r="AC15" s="408"/>
      <c r="AD15" s="408"/>
      <c r="AE15" s="408"/>
      <c r="AF15" s="408"/>
      <c r="AG15" s="408"/>
      <c r="AH15" s="408"/>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8" customHeight="1" x14ac:dyDescent="0.15">
      <c r="A16" s="5"/>
      <c r="B16" s="5"/>
      <c r="C16" s="7"/>
      <c r="D16" s="7"/>
      <c r="E16" s="7"/>
      <c r="F16" s="7"/>
      <c r="G16" s="7"/>
      <c r="H16" s="7"/>
      <c r="I16" s="7"/>
      <c r="J16" s="7"/>
      <c r="K16" s="7"/>
      <c r="L16" s="5"/>
      <c r="M16" s="5"/>
      <c r="N16" s="5"/>
      <c r="O16" s="5"/>
      <c r="P16" s="407"/>
      <c r="Q16" s="407"/>
      <c r="R16" s="407"/>
      <c r="S16" s="407"/>
      <c r="T16" s="407"/>
      <c r="U16" s="407"/>
      <c r="V16" s="408"/>
      <c r="W16" s="408"/>
      <c r="X16" s="408"/>
      <c r="Y16" s="408"/>
      <c r="Z16" s="408"/>
      <c r="AA16" s="408"/>
      <c r="AB16" s="408"/>
      <c r="AC16" s="408"/>
      <c r="AD16" s="408"/>
      <c r="AE16" s="408"/>
      <c r="AF16" s="408"/>
      <c r="AG16" s="408"/>
      <c r="AH16" s="408"/>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8" customHeight="1" x14ac:dyDescent="0.15">
      <c r="A17" s="5"/>
      <c r="B17" s="5"/>
      <c r="C17" s="7"/>
      <c r="D17" s="7"/>
      <c r="E17" s="7"/>
      <c r="F17" s="7"/>
      <c r="G17" s="7"/>
      <c r="H17" s="7"/>
      <c r="I17" s="7"/>
      <c r="J17" s="7"/>
      <c r="K17" s="7"/>
      <c r="L17" s="5"/>
      <c r="M17" s="5"/>
      <c r="N17" s="5"/>
      <c r="O17" s="5"/>
      <c r="P17" s="112"/>
      <c r="Q17" s="112"/>
      <c r="R17" s="112"/>
      <c r="S17" s="112"/>
      <c r="T17" s="112"/>
      <c r="U17" s="112"/>
      <c r="V17" s="113"/>
      <c r="W17" s="113"/>
      <c r="X17" s="113"/>
      <c r="Y17" s="113"/>
      <c r="Z17" s="113"/>
      <c r="AA17" s="113"/>
      <c r="AB17" s="113"/>
      <c r="AC17" s="113"/>
      <c r="AD17" s="113"/>
      <c r="AE17" s="113"/>
      <c r="AF17" s="113"/>
      <c r="AG17" s="113"/>
      <c r="AH17" s="113"/>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14.85" customHeight="1" x14ac:dyDescent="0.15">
      <c r="B18" s="5"/>
      <c r="C18" s="5"/>
      <c r="D18" s="5" t="s">
        <v>222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4.8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14.85" customHeight="1" thickBot="1" x14ac:dyDescent="0.2">
      <c r="A20" s="5"/>
      <c r="B20" s="5"/>
      <c r="C20" s="5"/>
      <c r="D20" s="5"/>
      <c r="E20" s="5"/>
      <c r="F20" s="5"/>
      <c r="G20" s="5"/>
      <c r="H20" s="5"/>
      <c r="I20" s="5"/>
      <c r="J20" s="5"/>
      <c r="K20" s="5"/>
      <c r="L20" s="5"/>
      <c r="M20" s="5"/>
      <c r="N20" s="5"/>
      <c r="O20" s="5"/>
      <c r="P20" s="5"/>
      <c r="Q20" s="5"/>
      <c r="R20" s="5"/>
      <c r="S20" s="409" t="s">
        <v>96</v>
      </c>
      <c r="T20" s="410"/>
      <c r="U20" s="411"/>
      <c r="V20" s="133"/>
      <c r="W20" s="134"/>
      <c r="X20" s="134"/>
      <c r="Y20" s="134"/>
      <c r="Z20" s="134"/>
      <c r="AA20" s="134"/>
      <c r="AB20" s="134"/>
      <c r="AC20" s="134"/>
      <c r="AD20" s="134"/>
      <c r="AE20" s="134"/>
      <c r="AF20" s="135"/>
      <c r="AG20" s="135"/>
      <c r="AH20" s="136"/>
      <c r="AI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4.85" customHeight="1" x14ac:dyDescent="0.15">
      <c r="A21" s="527" t="s">
        <v>6</v>
      </c>
      <c r="B21" s="530" t="s">
        <v>7</v>
      </c>
      <c r="C21" s="531"/>
      <c r="D21" s="531"/>
      <c r="E21" s="531"/>
      <c r="F21" s="531"/>
      <c r="G21" s="532"/>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5"/>
      <c r="AI21" s="9"/>
      <c r="AL21" s="562"/>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4" ht="28.5" customHeight="1" x14ac:dyDescent="0.15">
      <c r="A22" s="528"/>
      <c r="B22" s="427" t="s">
        <v>8</v>
      </c>
      <c r="C22" s="428"/>
      <c r="D22" s="428"/>
      <c r="E22" s="428"/>
      <c r="F22" s="428"/>
      <c r="G22" s="429"/>
      <c r="H22" s="542"/>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4"/>
      <c r="AI22" s="9"/>
      <c r="AL22" s="563"/>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4" ht="14.25" customHeight="1" x14ac:dyDescent="0.15">
      <c r="A23" s="528"/>
      <c r="B23" s="420" t="s">
        <v>9</v>
      </c>
      <c r="C23" s="421"/>
      <c r="D23" s="421"/>
      <c r="E23" s="421"/>
      <c r="F23" s="421"/>
      <c r="G23" s="422"/>
      <c r="H23" s="430" t="s">
        <v>10</v>
      </c>
      <c r="I23" s="431"/>
      <c r="J23" s="431"/>
      <c r="K23" s="431"/>
      <c r="L23" s="441"/>
      <c r="M23" s="441"/>
      <c r="N23" s="110" t="s">
        <v>11</v>
      </c>
      <c r="O23" s="441"/>
      <c r="P23" s="441"/>
      <c r="Q23" s="13" t="s">
        <v>12</v>
      </c>
      <c r="R23" s="431"/>
      <c r="S23" s="431"/>
      <c r="T23" s="431"/>
      <c r="U23" s="431"/>
      <c r="V23" s="431"/>
      <c r="W23" s="431"/>
      <c r="X23" s="431"/>
      <c r="Y23" s="431"/>
      <c r="Z23" s="431"/>
      <c r="AA23" s="431"/>
      <c r="AB23" s="431"/>
      <c r="AC23" s="431"/>
      <c r="AD23" s="431"/>
      <c r="AE23" s="431"/>
      <c r="AF23" s="431"/>
      <c r="AG23" s="431"/>
      <c r="AH23" s="541"/>
      <c r="AI23" s="11"/>
      <c r="AJ23" s="9"/>
      <c r="AK23" s="9"/>
      <c r="AL23" s="563"/>
      <c r="AM23" s="9"/>
      <c r="AN23" s="9"/>
      <c r="AO23" s="9"/>
      <c r="AP23" s="9"/>
      <c r="AQ23" s="9"/>
      <c r="AR23" s="9"/>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9"/>
      <c r="BU23" s="9"/>
      <c r="BV23" s="9"/>
    </row>
    <row r="24" spans="1:74" ht="14.85" customHeight="1" x14ac:dyDescent="0.15">
      <c r="A24" s="528"/>
      <c r="B24" s="423"/>
      <c r="C24" s="424"/>
      <c r="D24" s="424"/>
      <c r="E24" s="424"/>
      <c r="F24" s="424"/>
      <c r="G24" s="425"/>
      <c r="H24" s="443"/>
      <c r="I24" s="444"/>
      <c r="J24" s="444"/>
      <c r="K24" s="444"/>
      <c r="L24" s="108" t="s">
        <v>13</v>
      </c>
      <c r="M24" s="108" t="s">
        <v>14</v>
      </c>
      <c r="N24" s="444"/>
      <c r="O24" s="444"/>
      <c r="P24" s="444"/>
      <c r="Q24" s="444"/>
      <c r="R24" s="444"/>
      <c r="S24" s="444"/>
      <c r="T24" s="444"/>
      <c r="U24" s="444"/>
      <c r="V24" s="108" t="s">
        <v>15</v>
      </c>
      <c r="W24" s="108" t="s">
        <v>16</v>
      </c>
      <c r="X24" s="444"/>
      <c r="Y24" s="444"/>
      <c r="Z24" s="444"/>
      <c r="AA24" s="444"/>
      <c r="AB24" s="444"/>
      <c r="AC24" s="444"/>
      <c r="AD24" s="444"/>
      <c r="AE24" s="444"/>
      <c r="AF24" s="444"/>
      <c r="AG24" s="444"/>
      <c r="AH24" s="536"/>
      <c r="AI24" s="11"/>
      <c r="AJ24" s="9"/>
      <c r="AK24" s="9"/>
      <c r="AL24" s="563"/>
      <c r="AM24" s="9"/>
      <c r="AN24" s="9"/>
      <c r="AO24" s="9"/>
      <c r="AP24" s="9"/>
      <c r="AQ24" s="9"/>
      <c r="AR24" s="9"/>
      <c r="AS24" s="11"/>
      <c r="AT24" s="11"/>
      <c r="AU24" s="11"/>
      <c r="AV24" s="11"/>
      <c r="AW24" s="14"/>
      <c r="AX24" s="14"/>
      <c r="AY24" s="11"/>
      <c r="AZ24" s="11"/>
      <c r="BA24" s="11"/>
      <c r="BB24" s="11"/>
      <c r="BC24" s="114"/>
      <c r="BD24" s="14"/>
      <c r="BE24" s="11"/>
      <c r="BF24" s="9"/>
      <c r="BG24" s="11"/>
      <c r="BH24" s="9"/>
      <c r="BI24" s="11"/>
      <c r="BJ24" s="11"/>
      <c r="BK24" s="11"/>
      <c r="BL24" s="11"/>
      <c r="BM24" s="9"/>
      <c r="BN24" s="11"/>
      <c r="BO24" s="11"/>
      <c r="BP24" s="11"/>
      <c r="BQ24" s="11"/>
      <c r="BR24" s="11"/>
      <c r="BS24" s="11"/>
      <c r="BT24" s="9"/>
      <c r="BU24" s="9"/>
      <c r="BV24" s="9"/>
    </row>
    <row r="25" spans="1:74" ht="14.85" customHeight="1" x14ac:dyDescent="0.15">
      <c r="A25" s="528"/>
      <c r="B25" s="426"/>
      <c r="C25" s="424"/>
      <c r="D25" s="424"/>
      <c r="E25" s="424"/>
      <c r="F25" s="424"/>
      <c r="G25" s="425"/>
      <c r="H25" s="443"/>
      <c r="I25" s="444"/>
      <c r="J25" s="444"/>
      <c r="K25" s="444"/>
      <c r="L25" s="108" t="s">
        <v>17</v>
      </c>
      <c r="M25" s="108" t="s">
        <v>18</v>
      </c>
      <c r="N25" s="444"/>
      <c r="O25" s="444"/>
      <c r="P25" s="444"/>
      <c r="Q25" s="444"/>
      <c r="R25" s="444"/>
      <c r="S25" s="444"/>
      <c r="T25" s="444"/>
      <c r="U25" s="444"/>
      <c r="V25" s="108" t="s">
        <v>19</v>
      </c>
      <c r="W25" s="108" t="s">
        <v>20</v>
      </c>
      <c r="X25" s="444"/>
      <c r="Y25" s="444"/>
      <c r="Z25" s="444"/>
      <c r="AA25" s="444"/>
      <c r="AB25" s="444"/>
      <c r="AC25" s="444"/>
      <c r="AD25" s="444"/>
      <c r="AE25" s="444"/>
      <c r="AF25" s="444"/>
      <c r="AG25" s="444"/>
      <c r="AH25" s="536"/>
      <c r="AI25" s="11"/>
      <c r="AJ25" s="9"/>
      <c r="AK25" s="9"/>
      <c r="AL25" s="563"/>
      <c r="AM25" s="9"/>
      <c r="AN25" s="9"/>
      <c r="AO25" s="9"/>
      <c r="AP25" s="9"/>
      <c r="AQ25" s="9"/>
      <c r="AR25" s="9"/>
      <c r="AS25" s="11"/>
      <c r="AT25" s="11"/>
      <c r="AU25" s="11"/>
      <c r="AV25" s="11"/>
      <c r="AW25" s="14"/>
      <c r="AX25" s="14"/>
      <c r="AY25" s="11"/>
      <c r="AZ25" s="11"/>
      <c r="BA25" s="11"/>
      <c r="BB25" s="11"/>
      <c r="BC25" s="114"/>
      <c r="BD25" s="14"/>
      <c r="BE25" s="11"/>
      <c r="BF25" s="9"/>
      <c r="BG25" s="11"/>
      <c r="BH25" s="9"/>
      <c r="BI25" s="11"/>
      <c r="BJ25" s="11"/>
      <c r="BK25" s="11"/>
      <c r="BL25" s="11"/>
      <c r="BM25" s="9"/>
      <c r="BN25" s="11"/>
      <c r="BO25" s="11"/>
      <c r="BP25" s="11"/>
      <c r="BQ25" s="11"/>
      <c r="BR25" s="11"/>
      <c r="BS25" s="11"/>
      <c r="BT25" s="9"/>
      <c r="BU25" s="9"/>
      <c r="BV25" s="9"/>
    </row>
    <row r="26" spans="1:74" ht="18.95" customHeight="1" x14ac:dyDescent="0.15">
      <c r="A26" s="528"/>
      <c r="B26" s="426"/>
      <c r="C26" s="424"/>
      <c r="D26" s="424"/>
      <c r="E26" s="424"/>
      <c r="F26" s="424"/>
      <c r="G26" s="425"/>
      <c r="H26" s="537"/>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9"/>
      <c r="AI26" s="11"/>
      <c r="AL26" s="563"/>
      <c r="AM26" s="9"/>
      <c r="AN26" s="9"/>
      <c r="AO26" s="9"/>
      <c r="AP26" s="9"/>
      <c r="AQ26" s="9"/>
      <c r="AR26" s="9"/>
      <c r="AS26" s="11"/>
      <c r="AT26" s="11"/>
      <c r="AU26" s="11"/>
      <c r="AV26" s="11"/>
      <c r="AW26" s="14"/>
      <c r="AX26" s="14"/>
      <c r="AY26" s="11"/>
      <c r="AZ26" s="11"/>
      <c r="BA26" s="11"/>
      <c r="BB26" s="11"/>
      <c r="BC26" s="14"/>
      <c r="BD26" s="14"/>
      <c r="BE26" s="11"/>
      <c r="BF26" s="9"/>
      <c r="BG26" s="11"/>
      <c r="BH26" s="9"/>
      <c r="BI26" s="11"/>
      <c r="BJ26" s="11"/>
      <c r="BK26" s="11"/>
      <c r="BL26" s="11"/>
      <c r="BM26" s="11"/>
      <c r="BN26" s="11"/>
      <c r="BO26" s="11"/>
      <c r="BP26" s="11"/>
      <c r="BQ26" s="11"/>
      <c r="BR26" s="11"/>
      <c r="BS26" s="11"/>
    </row>
    <row r="27" spans="1:74" ht="14.85" customHeight="1" x14ac:dyDescent="0.15">
      <c r="A27" s="528"/>
      <c r="B27" s="457" t="s">
        <v>21</v>
      </c>
      <c r="C27" s="421"/>
      <c r="D27" s="421"/>
      <c r="E27" s="421"/>
      <c r="F27" s="421"/>
      <c r="G27" s="422"/>
      <c r="H27" s="472" t="s">
        <v>22</v>
      </c>
      <c r="I27" s="473"/>
      <c r="J27" s="474"/>
      <c r="K27" s="435"/>
      <c r="L27" s="436"/>
      <c r="M27" s="436"/>
      <c r="N27" s="436"/>
      <c r="O27" s="436"/>
      <c r="P27" s="436"/>
      <c r="Q27" s="15" t="s">
        <v>23</v>
      </c>
      <c r="R27" s="16"/>
      <c r="S27" s="437"/>
      <c r="T27" s="437"/>
      <c r="U27" s="438"/>
      <c r="V27" s="472" t="s">
        <v>24</v>
      </c>
      <c r="W27" s="473"/>
      <c r="X27" s="474"/>
      <c r="Y27" s="435"/>
      <c r="Z27" s="436"/>
      <c r="AA27" s="436"/>
      <c r="AB27" s="436"/>
      <c r="AC27" s="436"/>
      <c r="AD27" s="436"/>
      <c r="AE27" s="436"/>
      <c r="AF27" s="436"/>
      <c r="AG27" s="436"/>
      <c r="AH27" s="540"/>
      <c r="AI27" s="9"/>
      <c r="AL27" s="563"/>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4" ht="14.85" customHeight="1" x14ac:dyDescent="0.15">
      <c r="A28" s="528"/>
      <c r="B28" s="427"/>
      <c r="C28" s="428"/>
      <c r="D28" s="428"/>
      <c r="E28" s="428"/>
      <c r="F28" s="428"/>
      <c r="G28" s="429"/>
      <c r="H28" s="440" t="s">
        <v>25</v>
      </c>
      <c r="I28" s="440"/>
      <c r="J28" s="440"/>
      <c r="K28" s="435"/>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540"/>
      <c r="AI28" s="9"/>
      <c r="AL28" s="563"/>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4" ht="14.85" customHeight="1" x14ac:dyDescent="0.15">
      <c r="A29" s="528"/>
      <c r="B29" s="553" t="s">
        <v>27</v>
      </c>
      <c r="C29" s="554"/>
      <c r="D29" s="554"/>
      <c r="E29" s="554"/>
      <c r="F29" s="554"/>
      <c r="G29" s="555"/>
      <c r="H29" s="457" t="s">
        <v>28</v>
      </c>
      <c r="I29" s="421"/>
      <c r="J29" s="422"/>
      <c r="K29" s="420"/>
      <c r="L29" s="452"/>
      <c r="M29" s="452"/>
      <c r="N29" s="452"/>
      <c r="O29" s="452"/>
      <c r="P29" s="453"/>
      <c r="Q29" s="414" t="s">
        <v>7</v>
      </c>
      <c r="R29" s="415"/>
      <c r="S29" s="415"/>
      <c r="T29" s="415"/>
      <c r="U29" s="415"/>
      <c r="V29" s="415"/>
      <c r="W29" s="415"/>
      <c r="X29" s="415"/>
      <c r="Y29" s="415"/>
      <c r="Z29" s="415"/>
      <c r="AA29" s="416"/>
      <c r="AB29" s="559" t="s">
        <v>39</v>
      </c>
      <c r="AC29" s="560"/>
      <c r="AD29" s="560"/>
      <c r="AE29" s="560"/>
      <c r="AF29" s="560"/>
      <c r="AG29" s="560"/>
      <c r="AH29" s="561"/>
      <c r="AI29" s="9"/>
      <c r="AL29" s="563"/>
      <c r="AM29" s="9"/>
      <c r="AN29" s="9"/>
      <c r="AO29" s="9"/>
      <c r="AP29" s="9"/>
      <c r="AQ29" s="9"/>
      <c r="AR29" s="9"/>
      <c r="AS29" s="545"/>
      <c r="AT29" s="545"/>
      <c r="AU29" s="545"/>
      <c r="AV29" s="9"/>
      <c r="AW29" s="9"/>
      <c r="AX29" s="9"/>
      <c r="AY29" s="9"/>
      <c r="AZ29" s="9"/>
      <c r="BA29" s="9"/>
      <c r="BB29" s="9"/>
      <c r="BC29" s="9"/>
      <c r="BD29" s="9"/>
      <c r="BE29" s="18"/>
      <c r="BF29" s="18"/>
      <c r="BG29" s="9"/>
      <c r="BH29" s="9"/>
      <c r="BI29" s="9"/>
      <c r="BJ29" s="9"/>
      <c r="BK29" s="9"/>
      <c r="BL29" s="9"/>
      <c r="BM29" s="9"/>
      <c r="BN29" s="9"/>
      <c r="BO29" s="9"/>
      <c r="BP29" s="9"/>
      <c r="BQ29" s="9"/>
      <c r="BR29" s="9"/>
      <c r="BS29" s="9"/>
    </row>
    <row r="30" spans="1:74" ht="14.85" customHeight="1" x14ac:dyDescent="0.15">
      <c r="A30" s="528"/>
      <c r="B30" s="556"/>
      <c r="C30" s="557"/>
      <c r="D30" s="557"/>
      <c r="E30" s="557"/>
      <c r="F30" s="557"/>
      <c r="G30" s="558"/>
      <c r="H30" s="427"/>
      <c r="I30" s="428"/>
      <c r="J30" s="429"/>
      <c r="K30" s="454"/>
      <c r="L30" s="455"/>
      <c r="M30" s="455"/>
      <c r="N30" s="455"/>
      <c r="O30" s="455"/>
      <c r="P30" s="456"/>
      <c r="Q30" s="463" t="s">
        <v>30</v>
      </c>
      <c r="R30" s="464"/>
      <c r="S30" s="464"/>
      <c r="T30" s="464"/>
      <c r="U30" s="464"/>
      <c r="V30" s="464"/>
      <c r="W30" s="464"/>
      <c r="X30" s="464"/>
      <c r="Y30" s="464"/>
      <c r="Z30" s="464"/>
      <c r="AA30" s="465"/>
      <c r="AB30" s="546"/>
      <c r="AC30" s="547"/>
      <c r="AD30" s="547"/>
      <c r="AE30" s="547"/>
      <c r="AF30" s="547"/>
      <c r="AG30" s="547"/>
      <c r="AH30" s="548"/>
      <c r="AI30" s="9"/>
      <c r="AL30" s="563"/>
      <c r="AM30" s="9"/>
      <c r="AN30" s="9"/>
      <c r="AO30" s="9"/>
      <c r="AP30" s="9"/>
      <c r="AQ30" s="9"/>
      <c r="AR30" s="9"/>
      <c r="AS30" s="545"/>
      <c r="AT30" s="545"/>
      <c r="AU30" s="545"/>
      <c r="AV30" s="9"/>
      <c r="AW30" s="9"/>
      <c r="AX30" s="9"/>
      <c r="AY30" s="9"/>
      <c r="AZ30" s="9"/>
      <c r="BA30" s="9"/>
      <c r="BB30" s="9"/>
      <c r="BC30" s="9"/>
      <c r="BD30" s="9"/>
      <c r="BE30" s="18"/>
      <c r="BF30" s="18"/>
      <c r="BG30" s="9"/>
      <c r="BH30" s="9"/>
      <c r="BI30" s="9"/>
      <c r="BJ30" s="9"/>
      <c r="BK30" s="9"/>
      <c r="BL30" s="9"/>
      <c r="BM30" s="9"/>
      <c r="BN30" s="9"/>
      <c r="BO30" s="9"/>
      <c r="BP30" s="9"/>
      <c r="BQ30" s="9"/>
      <c r="BR30" s="9"/>
      <c r="BS30" s="9"/>
    </row>
    <row r="31" spans="1:74" ht="14.85" customHeight="1" x14ac:dyDescent="0.15">
      <c r="A31" s="528"/>
      <c r="B31" s="457" t="s">
        <v>31</v>
      </c>
      <c r="C31" s="421"/>
      <c r="D31" s="421"/>
      <c r="E31" s="421"/>
      <c r="F31" s="421"/>
      <c r="G31" s="422"/>
      <c r="H31" s="430" t="s">
        <v>10</v>
      </c>
      <c r="I31" s="431"/>
      <c r="J31" s="431"/>
      <c r="K31" s="431"/>
      <c r="L31" s="441"/>
      <c r="M31" s="441"/>
      <c r="N31" s="110" t="s">
        <v>11</v>
      </c>
      <c r="O31" s="441"/>
      <c r="P31" s="441"/>
      <c r="Q31" s="13" t="s">
        <v>12</v>
      </c>
      <c r="R31" s="431"/>
      <c r="S31" s="431"/>
      <c r="T31" s="431"/>
      <c r="U31" s="431"/>
      <c r="V31" s="431"/>
      <c r="W31" s="431"/>
      <c r="X31" s="431"/>
      <c r="Y31" s="431"/>
      <c r="Z31" s="431"/>
      <c r="AA31" s="431"/>
      <c r="AB31" s="431"/>
      <c r="AC31" s="431"/>
      <c r="AD31" s="431"/>
      <c r="AE31" s="431"/>
      <c r="AF31" s="431"/>
      <c r="AG31" s="431"/>
      <c r="AH31" s="541"/>
      <c r="AI31" s="11"/>
      <c r="AL31" s="563"/>
      <c r="AM31" s="552"/>
      <c r="AN31" s="552"/>
      <c r="AO31" s="552"/>
      <c r="AP31" s="552"/>
      <c r="AQ31" s="552"/>
      <c r="AR31" s="552"/>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row r="32" spans="1:74" ht="14.85" customHeight="1" x14ac:dyDescent="0.15">
      <c r="A32" s="528"/>
      <c r="B32" s="426"/>
      <c r="C32" s="424"/>
      <c r="D32" s="424"/>
      <c r="E32" s="424"/>
      <c r="F32" s="424"/>
      <c r="G32" s="425"/>
      <c r="H32" s="443"/>
      <c r="I32" s="444"/>
      <c r="J32" s="444"/>
      <c r="K32" s="444"/>
      <c r="L32" s="108" t="s">
        <v>13</v>
      </c>
      <c r="M32" s="108" t="s">
        <v>14</v>
      </c>
      <c r="N32" s="444"/>
      <c r="O32" s="444"/>
      <c r="P32" s="444"/>
      <c r="Q32" s="444"/>
      <c r="R32" s="444"/>
      <c r="S32" s="444"/>
      <c r="T32" s="444"/>
      <c r="U32" s="444"/>
      <c r="V32" s="108" t="s">
        <v>15</v>
      </c>
      <c r="W32" s="108" t="s">
        <v>16</v>
      </c>
      <c r="X32" s="444"/>
      <c r="Y32" s="444"/>
      <c r="Z32" s="444"/>
      <c r="AA32" s="444"/>
      <c r="AB32" s="444"/>
      <c r="AC32" s="444"/>
      <c r="AD32" s="444"/>
      <c r="AE32" s="444"/>
      <c r="AF32" s="444"/>
      <c r="AG32" s="444"/>
      <c r="AH32" s="536"/>
      <c r="AI32" s="11"/>
      <c r="AL32" s="563"/>
      <c r="AM32" s="552"/>
      <c r="AN32" s="552"/>
      <c r="AO32" s="552"/>
      <c r="AP32" s="552"/>
      <c r="AQ32" s="552"/>
      <c r="AR32" s="552"/>
      <c r="AS32" s="11"/>
      <c r="AT32" s="11"/>
      <c r="AU32" s="11"/>
      <c r="AV32" s="11"/>
      <c r="AW32" s="14"/>
      <c r="AX32" s="14"/>
      <c r="AY32" s="11"/>
      <c r="AZ32" s="11"/>
      <c r="BA32" s="11"/>
      <c r="BB32" s="11"/>
      <c r="BC32" s="114"/>
      <c r="BD32" s="14"/>
      <c r="BE32" s="11"/>
      <c r="BF32" s="9"/>
      <c r="BG32" s="11"/>
      <c r="BH32" s="9"/>
      <c r="BI32" s="11"/>
      <c r="BJ32" s="11"/>
      <c r="BK32" s="11"/>
      <c r="BL32" s="11"/>
      <c r="BM32" s="9"/>
      <c r="BN32" s="11"/>
      <c r="BO32" s="11"/>
      <c r="BP32" s="11"/>
      <c r="BQ32" s="11"/>
      <c r="BR32" s="11"/>
      <c r="BS32" s="11"/>
    </row>
    <row r="33" spans="1:74" ht="14.85" customHeight="1" x14ac:dyDescent="0.15">
      <c r="A33" s="528"/>
      <c r="B33" s="426"/>
      <c r="C33" s="424"/>
      <c r="D33" s="424"/>
      <c r="E33" s="424"/>
      <c r="F33" s="424"/>
      <c r="G33" s="425"/>
      <c r="H33" s="443"/>
      <c r="I33" s="444"/>
      <c r="J33" s="444"/>
      <c r="K33" s="444"/>
      <c r="L33" s="108" t="s">
        <v>17</v>
      </c>
      <c r="M33" s="108" t="s">
        <v>18</v>
      </c>
      <c r="N33" s="444"/>
      <c r="O33" s="444"/>
      <c r="P33" s="444"/>
      <c r="Q33" s="444"/>
      <c r="R33" s="444"/>
      <c r="S33" s="444"/>
      <c r="T33" s="444"/>
      <c r="U33" s="444"/>
      <c r="V33" s="108" t="s">
        <v>19</v>
      </c>
      <c r="W33" s="108" t="s">
        <v>20</v>
      </c>
      <c r="X33" s="444"/>
      <c r="Y33" s="444"/>
      <c r="Z33" s="444"/>
      <c r="AA33" s="444"/>
      <c r="AB33" s="444"/>
      <c r="AC33" s="444"/>
      <c r="AD33" s="444"/>
      <c r="AE33" s="444"/>
      <c r="AF33" s="444"/>
      <c r="AG33" s="444"/>
      <c r="AH33" s="536"/>
      <c r="AI33" s="11"/>
      <c r="AL33" s="563"/>
      <c r="AM33" s="552"/>
      <c r="AN33" s="552"/>
      <c r="AO33" s="552"/>
      <c r="AP33" s="552"/>
      <c r="AQ33" s="552"/>
      <c r="AR33" s="552"/>
      <c r="AS33" s="11"/>
      <c r="AT33" s="11"/>
      <c r="AU33" s="11"/>
      <c r="AV33" s="11"/>
      <c r="AW33" s="14"/>
      <c r="AX33" s="14"/>
      <c r="AY33" s="11"/>
      <c r="AZ33" s="11"/>
      <c r="BA33" s="11"/>
      <c r="BB33" s="11"/>
      <c r="BC33" s="114"/>
      <c r="BD33" s="14"/>
      <c r="BE33" s="11"/>
      <c r="BF33" s="9"/>
      <c r="BG33" s="11"/>
      <c r="BH33" s="9"/>
      <c r="BI33" s="11"/>
      <c r="BJ33" s="11"/>
      <c r="BK33" s="11"/>
      <c r="BL33" s="11"/>
      <c r="BM33" s="9"/>
      <c r="BN33" s="11"/>
      <c r="BO33" s="11"/>
      <c r="BP33" s="11"/>
      <c r="BQ33" s="11"/>
      <c r="BR33" s="11"/>
      <c r="BS33" s="11"/>
    </row>
    <row r="34" spans="1:74" ht="18.95" customHeight="1" thickBot="1" x14ac:dyDescent="0.2">
      <c r="A34" s="529"/>
      <c r="B34" s="549"/>
      <c r="C34" s="550"/>
      <c r="D34" s="550"/>
      <c r="E34" s="550"/>
      <c r="F34" s="550"/>
      <c r="G34" s="551"/>
      <c r="H34" s="537"/>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9"/>
      <c r="AI34" s="11"/>
      <c r="AL34" s="563"/>
      <c r="AM34" s="9"/>
      <c r="AN34" s="9"/>
      <c r="AO34" s="9"/>
      <c r="AP34" s="9"/>
      <c r="AQ34" s="9"/>
      <c r="AR34" s="9"/>
      <c r="AS34" s="11"/>
      <c r="AT34" s="11"/>
      <c r="AU34" s="11"/>
      <c r="AV34" s="11"/>
      <c r="AW34" s="14"/>
      <c r="AX34" s="14"/>
      <c r="AY34" s="11"/>
      <c r="AZ34" s="11"/>
      <c r="BA34" s="11"/>
      <c r="BB34" s="11"/>
      <c r="BC34" s="14"/>
      <c r="BD34" s="14"/>
      <c r="BE34" s="11"/>
      <c r="BF34" s="9"/>
      <c r="BG34" s="11"/>
      <c r="BH34" s="9"/>
      <c r="BI34" s="11"/>
      <c r="BJ34" s="11"/>
      <c r="BK34" s="11"/>
      <c r="BL34" s="11"/>
      <c r="BM34" s="11"/>
      <c r="BN34" s="11"/>
      <c r="BO34" s="11"/>
      <c r="BP34" s="11"/>
      <c r="BQ34" s="11"/>
      <c r="BR34" s="11"/>
      <c r="BS34" s="11"/>
    </row>
    <row r="35" spans="1:74" ht="27" customHeight="1" x14ac:dyDescent="0.15">
      <c r="A35" s="527" t="s">
        <v>141</v>
      </c>
      <c r="B35" s="566" t="s">
        <v>142</v>
      </c>
      <c r="C35" s="567"/>
      <c r="D35" s="567"/>
      <c r="E35" s="567"/>
      <c r="F35" s="567"/>
      <c r="G35" s="568"/>
      <c r="H35" s="569"/>
      <c r="I35" s="570"/>
      <c r="J35" s="570"/>
      <c r="K35" s="570"/>
      <c r="L35" s="570"/>
      <c r="M35" s="570"/>
      <c r="N35" s="570"/>
      <c r="O35" s="570"/>
      <c r="P35" s="570"/>
      <c r="Q35" s="571"/>
      <c r="R35" s="566" t="s">
        <v>143</v>
      </c>
      <c r="S35" s="567"/>
      <c r="T35" s="567"/>
      <c r="U35" s="567"/>
      <c r="V35" s="567"/>
      <c r="W35" s="567"/>
      <c r="X35" s="567"/>
      <c r="Y35" s="137"/>
      <c r="Z35" s="138"/>
      <c r="AA35" s="150"/>
      <c r="AB35" s="151"/>
      <c r="AC35" s="151"/>
      <c r="AD35" s="151"/>
      <c r="AE35" s="151"/>
      <c r="AF35" s="151"/>
      <c r="AG35" s="150"/>
      <c r="AH35" s="152"/>
      <c r="AI35" s="11"/>
      <c r="AL35" s="116"/>
      <c r="AM35" s="9"/>
      <c r="AN35" s="9"/>
      <c r="AO35" s="9"/>
      <c r="AP35" s="9"/>
      <c r="AQ35" s="9"/>
      <c r="AR35" s="9"/>
      <c r="AS35" s="11"/>
      <c r="AT35" s="11"/>
      <c r="AU35" s="11"/>
      <c r="AV35" s="11"/>
      <c r="AW35" s="14"/>
      <c r="AX35" s="14"/>
      <c r="AY35" s="11"/>
      <c r="AZ35" s="11"/>
      <c r="BA35" s="11"/>
      <c r="BB35" s="11"/>
      <c r="BC35" s="14"/>
      <c r="BD35" s="14"/>
      <c r="BE35" s="11"/>
      <c r="BF35" s="9"/>
      <c r="BG35" s="11"/>
      <c r="BH35" s="9"/>
      <c r="BI35" s="11"/>
      <c r="BJ35" s="11"/>
      <c r="BK35" s="11"/>
      <c r="BL35" s="11"/>
      <c r="BM35" s="11"/>
      <c r="BN35" s="11"/>
      <c r="BO35" s="11"/>
      <c r="BP35" s="11"/>
      <c r="BQ35" s="11"/>
      <c r="BR35" s="11"/>
      <c r="BS35" s="11"/>
    </row>
    <row r="36" spans="1:74" ht="18" customHeight="1" x14ac:dyDescent="0.15">
      <c r="A36" s="564"/>
      <c r="B36" s="472" t="s">
        <v>144</v>
      </c>
      <c r="C36" s="473"/>
      <c r="D36" s="473"/>
      <c r="E36" s="473"/>
      <c r="F36" s="473"/>
      <c r="G36" s="474"/>
      <c r="H36" s="572"/>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4"/>
      <c r="AI36" s="11"/>
      <c r="AL36" s="116"/>
      <c r="AM36" s="9"/>
      <c r="AN36" s="9"/>
      <c r="AO36" s="9"/>
      <c r="AP36" s="9"/>
      <c r="AQ36" s="9"/>
      <c r="AR36" s="9"/>
      <c r="AS36" s="11"/>
      <c r="AT36" s="11"/>
      <c r="AU36" s="11"/>
      <c r="AV36" s="11"/>
      <c r="AW36" s="14"/>
      <c r="AX36" s="14"/>
      <c r="AY36" s="11"/>
      <c r="AZ36" s="11"/>
      <c r="BA36" s="11"/>
      <c r="BB36" s="11"/>
      <c r="BC36" s="14"/>
      <c r="BD36" s="14"/>
      <c r="BE36" s="11"/>
      <c r="BF36" s="9"/>
      <c r="BG36" s="11"/>
      <c r="BH36" s="9"/>
      <c r="BI36" s="11"/>
      <c r="BJ36" s="11"/>
      <c r="BK36" s="11"/>
      <c r="BL36" s="11"/>
      <c r="BM36" s="11"/>
      <c r="BN36" s="11"/>
      <c r="BO36" s="11"/>
      <c r="BP36" s="11"/>
      <c r="BQ36" s="11"/>
      <c r="BR36" s="11"/>
      <c r="BS36" s="11"/>
    </row>
    <row r="37" spans="1:74" ht="14.85" customHeight="1" x14ac:dyDescent="0.15">
      <c r="A37" s="564"/>
      <c r="B37" s="457" t="s">
        <v>7</v>
      </c>
      <c r="C37" s="421"/>
      <c r="D37" s="421"/>
      <c r="E37" s="421"/>
      <c r="F37" s="421"/>
      <c r="G37" s="422"/>
      <c r="H37" s="414"/>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576"/>
      <c r="AI37" s="9"/>
      <c r="AL37" s="116"/>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1:74" ht="28.5" customHeight="1" x14ac:dyDescent="0.15">
      <c r="A38" s="564"/>
      <c r="B38" s="427" t="s">
        <v>8</v>
      </c>
      <c r="C38" s="428"/>
      <c r="D38" s="428"/>
      <c r="E38" s="428"/>
      <c r="F38" s="428"/>
      <c r="G38" s="429"/>
      <c r="H38" s="542"/>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4"/>
      <c r="AI38" s="9"/>
      <c r="AL38" s="116"/>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1:74" ht="14.85" customHeight="1" x14ac:dyDescent="0.15">
      <c r="A39" s="564"/>
      <c r="B39" s="420" t="s">
        <v>37</v>
      </c>
      <c r="C39" s="421"/>
      <c r="D39" s="421"/>
      <c r="E39" s="421"/>
      <c r="F39" s="421"/>
      <c r="G39" s="422"/>
      <c r="H39" s="430" t="s">
        <v>10</v>
      </c>
      <c r="I39" s="431"/>
      <c r="J39" s="431"/>
      <c r="K39" s="431"/>
      <c r="L39" s="441"/>
      <c r="M39" s="441"/>
      <c r="N39" s="110" t="s">
        <v>11</v>
      </c>
      <c r="O39" s="441"/>
      <c r="P39" s="441"/>
      <c r="Q39" s="13" t="s">
        <v>12</v>
      </c>
      <c r="R39" s="431"/>
      <c r="S39" s="431"/>
      <c r="T39" s="431"/>
      <c r="U39" s="431"/>
      <c r="V39" s="431"/>
      <c r="W39" s="431"/>
      <c r="X39" s="431"/>
      <c r="Y39" s="431"/>
      <c r="Z39" s="431"/>
      <c r="AA39" s="431"/>
      <c r="AB39" s="431"/>
      <c r="AC39" s="431"/>
      <c r="AD39" s="431"/>
      <c r="AE39" s="431"/>
      <c r="AF39" s="431"/>
      <c r="AG39" s="431"/>
      <c r="AH39" s="541"/>
      <c r="AI39" s="11"/>
      <c r="AJ39" s="9"/>
      <c r="AK39" s="9"/>
      <c r="AL39" s="116"/>
      <c r="AM39" s="9"/>
      <c r="AN39" s="9"/>
      <c r="AO39" s="9"/>
      <c r="AP39" s="9"/>
      <c r="AQ39" s="9"/>
      <c r="AR39" s="9"/>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9"/>
      <c r="BU39" s="9"/>
      <c r="BV39" s="9"/>
    </row>
    <row r="40" spans="1:74" ht="14.85" customHeight="1" x14ac:dyDescent="0.15">
      <c r="A40" s="564"/>
      <c r="B40" s="423"/>
      <c r="C40" s="424"/>
      <c r="D40" s="424"/>
      <c r="E40" s="424"/>
      <c r="F40" s="424"/>
      <c r="G40" s="425"/>
      <c r="H40" s="443"/>
      <c r="I40" s="444"/>
      <c r="J40" s="444"/>
      <c r="K40" s="444"/>
      <c r="L40" s="108" t="s">
        <v>13</v>
      </c>
      <c r="M40" s="108" t="s">
        <v>14</v>
      </c>
      <c r="N40" s="444"/>
      <c r="O40" s="444"/>
      <c r="P40" s="444"/>
      <c r="Q40" s="444"/>
      <c r="R40" s="444"/>
      <c r="S40" s="444"/>
      <c r="T40" s="444"/>
      <c r="U40" s="444"/>
      <c r="V40" s="108" t="s">
        <v>15</v>
      </c>
      <c r="W40" s="108" t="s">
        <v>16</v>
      </c>
      <c r="X40" s="444"/>
      <c r="Y40" s="444"/>
      <c r="Z40" s="444"/>
      <c r="AA40" s="444"/>
      <c r="AB40" s="444"/>
      <c r="AC40" s="444"/>
      <c r="AD40" s="444"/>
      <c r="AE40" s="444"/>
      <c r="AF40" s="444"/>
      <c r="AG40" s="444"/>
      <c r="AH40" s="536"/>
      <c r="AI40" s="11"/>
      <c r="AJ40" s="9"/>
      <c r="AK40" s="9"/>
      <c r="AL40" s="116"/>
      <c r="AM40" s="9"/>
      <c r="AN40" s="9"/>
      <c r="AO40" s="9"/>
      <c r="AP40" s="9"/>
      <c r="AQ40" s="9"/>
      <c r="AR40" s="9"/>
      <c r="AS40" s="11"/>
      <c r="AT40" s="11"/>
      <c r="AU40" s="11"/>
      <c r="AV40" s="11"/>
      <c r="AW40" s="14"/>
      <c r="AX40" s="14"/>
      <c r="AY40" s="11"/>
      <c r="AZ40" s="11"/>
      <c r="BA40" s="11"/>
      <c r="BB40" s="11"/>
      <c r="BC40" s="114"/>
      <c r="BD40" s="14"/>
      <c r="BE40" s="11"/>
      <c r="BF40" s="9"/>
      <c r="BG40" s="11"/>
      <c r="BH40" s="9"/>
      <c r="BI40" s="11"/>
      <c r="BJ40" s="11"/>
      <c r="BK40" s="11"/>
      <c r="BL40" s="11"/>
      <c r="BM40" s="9"/>
      <c r="BN40" s="11"/>
      <c r="BO40" s="11"/>
      <c r="BP40" s="11"/>
      <c r="BQ40" s="11"/>
      <c r="BR40" s="11"/>
      <c r="BS40" s="11"/>
      <c r="BT40" s="9"/>
      <c r="BU40" s="9"/>
      <c r="BV40" s="9"/>
    </row>
    <row r="41" spans="1:74" ht="14.85" customHeight="1" x14ac:dyDescent="0.15">
      <c r="A41" s="564"/>
      <c r="B41" s="426"/>
      <c r="C41" s="424"/>
      <c r="D41" s="424"/>
      <c r="E41" s="424"/>
      <c r="F41" s="424"/>
      <c r="G41" s="425"/>
      <c r="H41" s="443"/>
      <c r="I41" s="444"/>
      <c r="J41" s="444"/>
      <c r="K41" s="444"/>
      <c r="L41" s="108" t="s">
        <v>17</v>
      </c>
      <c r="M41" s="108" t="s">
        <v>18</v>
      </c>
      <c r="N41" s="444"/>
      <c r="O41" s="444"/>
      <c r="P41" s="444"/>
      <c r="Q41" s="444"/>
      <c r="R41" s="444"/>
      <c r="S41" s="444"/>
      <c r="T41" s="444"/>
      <c r="U41" s="444"/>
      <c r="V41" s="108" t="s">
        <v>19</v>
      </c>
      <c r="W41" s="108" t="s">
        <v>20</v>
      </c>
      <c r="X41" s="444"/>
      <c r="Y41" s="444"/>
      <c r="Z41" s="444"/>
      <c r="AA41" s="444"/>
      <c r="AB41" s="444"/>
      <c r="AC41" s="444"/>
      <c r="AD41" s="444"/>
      <c r="AE41" s="444"/>
      <c r="AF41" s="444"/>
      <c r="AG41" s="444"/>
      <c r="AH41" s="536"/>
      <c r="AI41" s="11"/>
      <c r="AJ41" s="9"/>
      <c r="AK41" s="9"/>
      <c r="AL41" s="116"/>
      <c r="AM41" s="9"/>
      <c r="AN41" s="9"/>
      <c r="AO41" s="9"/>
      <c r="AP41" s="9"/>
      <c r="AQ41" s="9"/>
      <c r="AR41" s="9"/>
      <c r="AS41" s="11"/>
      <c r="AT41" s="11"/>
      <c r="AU41" s="11"/>
      <c r="AV41" s="11"/>
      <c r="AW41" s="14"/>
      <c r="AX41" s="14"/>
      <c r="AY41" s="11"/>
      <c r="AZ41" s="11"/>
      <c r="BA41" s="11"/>
      <c r="BB41" s="11"/>
      <c r="BC41" s="114"/>
      <c r="BD41" s="14"/>
      <c r="BE41" s="11"/>
      <c r="BF41" s="9"/>
      <c r="BG41" s="11"/>
      <c r="BH41" s="9"/>
      <c r="BI41" s="11"/>
      <c r="BJ41" s="11"/>
      <c r="BK41" s="11"/>
      <c r="BL41" s="11"/>
      <c r="BM41" s="9"/>
      <c r="BN41" s="11"/>
      <c r="BO41" s="11"/>
      <c r="BP41" s="11"/>
      <c r="BQ41" s="11"/>
      <c r="BR41" s="11"/>
      <c r="BS41" s="11"/>
      <c r="BT41" s="9"/>
      <c r="BU41" s="9"/>
      <c r="BV41" s="9"/>
    </row>
    <row r="42" spans="1:74" ht="18.95" customHeight="1" x14ac:dyDescent="0.15">
      <c r="A42" s="564"/>
      <c r="B42" s="427"/>
      <c r="C42" s="428"/>
      <c r="D42" s="428"/>
      <c r="E42" s="428"/>
      <c r="F42" s="428"/>
      <c r="G42" s="429"/>
      <c r="H42" s="537"/>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9"/>
      <c r="AI42" s="11"/>
      <c r="AL42" s="116"/>
      <c r="AM42" s="9"/>
      <c r="AN42" s="9"/>
      <c r="AO42" s="9"/>
      <c r="AP42" s="9"/>
      <c r="AQ42" s="9"/>
      <c r="AR42" s="9"/>
      <c r="AS42" s="11"/>
      <c r="AT42" s="11"/>
      <c r="AU42" s="11"/>
      <c r="AV42" s="11"/>
      <c r="AW42" s="14"/>
      <c r="AX42" s="14"/>
      <c r="AY42" s="11"/>
      <c r="AZ42" s="11"/>
      <c r="BA42" s="11"/>
      <c r="BB42" s="11"/>
      <c r="BC42" s="14"/>
      <c r="BD42" s="14"/>
      <c r="BE42" s="11"/>
      <c r="BF42" s="9"/>
      <c r="BG42" s="11"/>
      <c r="BH42" s="9"/>
      <c r="BI42" s="11"/>
      <c r="BJ42" s="11"/>
      <c r="BK42" s="11"/>
      <c r="BL42" s="11"/>
      <c r="BM42" s="11"/>
      <c r="BN42" s="11"/>
      <c r="BO42" s="11"/>
      <c r="BP42" s="11"/>
      <c r="BQ42" s="11"/>
      <c r="BR42" s="11"/>
      <c r="BS42" s="11"/>
    </row>
    <row r="43" spans="1:74" ht="14.85" customHeight="1" x14ac:dyDescent="0.15">
      <c r="A43" s="564"/>
      <c r="B43" s="484" t="s">
        <v>145</v>
      </c>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575"/>
      <c r="AI43" s="11"/>
      <c r="AL43" s="116"/>
      <c r="AM43" s="9"/>
      <c r="AN43" s="9"/>
      <c r="AO43" s="9"/>
      <c r="AP43" s="9"/>
      <c r="AQ43" s="9"/>
      <c r="AR43" s="9"/>
      <c r="AS43" s="11"/>
      <c r="AT43" s="11"/>
      <c r="AU43" s="11"/>
      <c r="AV43" s="11"/>
      <c r="AW43" s="14"/>
      <c r="AX43" s="14"/>
      <c r="AY43" s="11"/>
      <c r="AZ43" s="11"/>
      <c r="BA43" s="11"/>
      <c r="BB43" s="11"/>
      <c r="BC43" s="14"/>
      <c r="BD43" s="14"/>
      <c r="BE43" s="11"/>
      <c r="BF43" s="9"/>
      <c r="BG43" s="11"/>
      <c r="BH43" s="9"/>
      <c r="BI43" s="11"/>
      <c r="BJ43" s="11"/>
      <c r="BK43" s="11"/>
      <c r="BL43" s="11"/>
      <c r="BM43" s="11"/>
      <c r="BN43" s="11"/>
      <c r="BO43" s="11"/>
      <c r="BP43" s="11"/>
      <c r="BQ43" s="11"/>
      <c r="BR43" s="11"/>
      <c r="BS43" s="11"/>
    </row>
    <row r="44" spans="1:74" ht="14.85" customHeight="1" x14ac:dyDescent="0.15">
      <c r="A44" s="564"/>
      <c r="B44" s="457" t="s">
        <v>7</v>
      </c>
      <c r="C44" s="421"/>
      <c r="D44" s="421"/>
      <c r="E44" s="421"/>
      <c r="F44" s="421"/>
      <c r="G44" s="422"/>
      <c r="H44" s="414"/>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576"/>
      <c r="AI44" s="9"/>
      <c r="AL44" s="116"/>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28.5" customHeight="1" x14ac:dyDescent="0.15">
      <c r="A45" s="564"/>
      <c r="B45" s="427" t="s">
        <v>8</v>
      </c>
      <c r="C45" s="428"/>
      <c r="D45" s="428"/>
      <c r="E45" s="428"/>
      <c r="F45" s="428"/>
      <c r="G45" s="429"/>
      <c r="H45" s="542"/>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4"/>
      <c r="AI45" s="9"/>
      <c r="AL45" s="116"/>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4.85" customHeight="1" x14ac:dyDescent="0.15">
      <c r="A46" s="564"/>
      <c r="B46" s="420" t="s">
        <v>9</v>
      </c>
      <c r="C46" s="421"/>
      <c r="D46" s="421"/>
      <c r="E46" s="421"/>
      <c r="F46" s="421"/>
      <c r="G46" s="422"/>
      <c r="H46" s="430" t="s">
        <v>10</v>
      </c>
      <c r="I46" s="431"/>
      <c r="J46" s="431"/>
      <c r="K46" s="431"/>
      <c r="L46" s="441"/>
      <c r="M46" s="441"/>
      <c r="N46" s="110" t="s">
        <v>11</v>
      </c>
      <c r="O46" s="441"/>
      <c r="P46" s="441"/>
      <c r="Q46" s="13" t="s">
        <v>12</v>
      </c>
      <c r="R46" s="431"/>
      <c r="S46" s="431"/>
      <c r="T46" s="431"/>
      <c r="U46" s="431"/>
      <c r="V46" s="431"/>
      <c r="W46" s="431"/>
      <c r="X46" s="431"/>
      <c r="Y46" s="431"/>
      <c r="Z46" s="431"/>
      <c r="AA46" s="431"/>
      <c r="AB46" s="431"/>
      <c r="AC46" s="431"/>
      <c r="AD46" s="431"/>
      <c r="AE46" s="431"/>
      <c r="AF46" s="431"/>
      <c r="AG46" s="431"/>
      <c r="AH46" s="541"/>
      <c r="AI46" s="11"/>
      <c r="AJ46" s="9"/>
      <c r="AK46" s="9"/>
      <c r="AL46" s="116"/>
      <c r="AM46" s="9"/>
      <c r="AN46" s="9"/>
      <c r="AO46" s="9"/>
      <c r="AP46" s="9"/>
      <c r="AQ46" s="9"/>
      <c r="AR46" s="9"/>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9"/>
      <c r="BU46" s="9"/>
      <c r="BV46" s="9"/>
    </row>
    <row r="47" spans="1:74" ht="14.85" customHeight="1" x14ac:dyDescent="0.15">
      <c r="A47" s="564"/>
      <c r="B47" s="423"/>
      <c r="C47" s="424"/>
      <c r="D47" s="424"/>
      <c r="E47" s="424"/>
      <c r="F47" s="424"/>
      <c r="G47" s="425"/>
      <c r="H47" s="443"/>
      <c r="I47" s="444"/>
      <c r="J47" s="444"/>
      <c r="K47" s="444"/>
      <c r="L47" s="108" t="s">
        <v>13</v>
      </c>
      <c r="M47" s="108" t="s">
        <v>14</v>
      </c>
      <c r="N47" s="444"/>
      <c r="O47" s="444"/>
      <c r="P47" s="444"/>
      <c r="Q47" s="444"/>
      <c r="R47" s="444"/>
      <c r="S47" s="444"/>
      <c r="T47" s="444"/>
      <c r="U47" s="444"/>
      <c r="V47" s="108" t="s">
        <v>15</v>
      </c>
      <c r="W47" s="108" t="s">
        <v>16</v>
      </c>
      <c r="X47" s="444"/>
      <c r="Y47" s="444"/>
      <c r="Z47" s="444"/>
      <c r="AA47" s="444"/>
      <c r="AB47" s="444"/>
      <c r="AC47" s="444"/>
      <c r="AD47" s="444"/>
      <c r="AE47" s="444"/>
      <c r="AF47" s="444"/>
      <c r="AG47" s="444"/>
      <c r="AH47" s="536"/>
      <c r="AI47" s="11"/>
      <c r="AJ47" s="9"/>
      <c r="AK47" s="9"/>
      <c r="AL47" s="116"/>
      <c r="AM47" s="9"/>
      <c r="AN47" s="9"/>
      <c r="AO47" s="9"/>
      <c r="AP47" s="9"/>
      <c r="AQ47" s="9"/>
      <c r="AR47" s="9"/>
      <c r="AS47" s="11"/>
      <c r="AT47" s="11"/>
      <c r="AU47" s="11"/>
      <c r="AV47" s="11"/>
      <c r="AW47" s="14"/>
      <c r="AX47" s="14"/>
      <c r="AY47" s="11"/>
      <c r="AZ47" s="11"/>
      <c r="BA47" s="11"/>
      <c r="BB47" s="11"/>
      <c r="BC47" s="114"/>
      <c r="BD47" s="14"/>
      <c r="BE47" s="11"/>
      <c r="BF47" s="9"/>
      <c r="BG47" s="11"/>
      <c r="BH47" s="9"/>
      <c r="BI47" s="11"/>
      <c r="BJ47" s="11"/>
      <c r="BK47" s="11"/>
      <c r="BL47" s="11"/>
      <c r="BM47" s="9"/>
      <c r="BN47" s="11"/>
      <c r="BO47" s="11"/>
      <c r="BP47" s="11"/>
      <c r="BQ47" s="11"/>
      <c r="BR47" s="11"/>
      <c r="BS47" s="11"/>
      <c r="BT47" s="9"/>
      <c r="BU47" s="9"/>
      <c r="BV47" s="9"/>
    </row>
    <row r="48" spans="1:74" ht="14.85" customHeight="1" x14ac:dyDescent="0.15">
      <c r="A48" s="564"/>
      <c r="B48" s="426"/>
      <c r="C48" s="424"/>
      <c r="D48" s="424"/>
      <c r="E48" s="424"/>
      <c r="F48" s="424"/>
      <c r="G48" s="425"/>
      <c r="H48" s="443"/>
      <c r="I48" s="444"/>
      <c r="J48" s="444"/>
      <c r="K48" s="444"/>
      <c r="L48" s="108" t="s">
        <v>17</v>
      </c>
      <c r="M48" s="108" t="s">
        <v>18</v>
      </c>
      <c r="N48" s="444"/>
      <c r="O48" s="444"/>
      <c r="P48" s="444"/>
      <c r="Q48" s="444"/>
      <c r="R48" s="444"/>
      <c r="S48" s="444"/>
      <c r="T48" s="444"/>
      <c r="U48" s="444"/>
      <c r="V48" s="108" t="s">
        <v>19</v>
      </c>
      <c r="W48" s="108" t="s">
        <v>20</v>
      </c>
      <c r="X48" s="444"/>
      <c r="Y48" s="444"/>
      <c r="Z48" s="444"/>
      <c r="AA48" s="444"/>
      <c r="AB48" s="444"/>
      <c r="AC48" s="444"/>
      <c r="AD48" s="444"/>
      <c r="AE48" s="444"/>
      <c r="AF48" s="444"/>
      <c r="AG48" s="444"/>
      <c r="AH48" s="536"/>
      <c r="AI48" s="11"/>
      <c r="AJ48" s="9"/>
      <c r="AK48" s="9"/>
      <c r="AL48" s="116"/>
      <c r="AM48" s="9"/>
      <c r="AN48" s="9"/>
      <c r="AO48" s="9"/>
      <c r="AP48" s="9"/>
      <c r="AQ48" s="9"/>
      <c r="AR48" s="9"/>
      <c r="AS48" s="11"/>
      <c r="AT48" s="11"/>
      <c r="AU48" s="11"/>
      <c r="AV48" s="11"/>
      <c r="AW48" s="14"/>
      <c r="AX48" s="14"/>
      <c r="AY48" s="11"/>
      <c r="AZ48" s="11"/>
      <c r="BA48" s="11"/>
      <c r="BB48" s="11"/>
      <c r="BC48" s="114"/>
      <c r="BD48" s="14"/>
      <c r="BE48" s="11"/>
      <c r="BF48" s="9"/>
      <c r="BG48" s="11"/>
      <c r="BH48" s="9"/>
      <c r="BI48" s="11"/>
      <c r="BJ48" s="11"/>
      <c r="BK48" s="11"/>
      <c r="BL48" s="11"/>
      <c r="BM48" s="9"/>
      <c r="BN48" s="11"/>
      <c r="BO48" s="11"/>
      <c r="BP48" s="11"/>
      <c r="BQ48" s="11"/>
      <c r="BR48" s="11"/>
      <c r="BS48" s="11"/>
      <c r="BT48" s="9"/>
      <c r="BU48" s="9"/>
      <c r="BV48" s="9"/>
    </row>
    <row r="49" spans="1:74" ht="18.95" customHeight="1" thickBot="1" x14ac:dyDescent="0.2">
      <c r="A49" s="565"/>
      <c r="B49" s="549"/>
      <c r="C49" s="550"/>
      <c r="D49" s="550"/>
      <c r="E49" s="550"/>
      <c r="F49" s="550"/>
      <c r="G49" s="551"/>
      <c r="H49" s="537"/>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9"/>
      <c r="AI49" s="11"/>
      <c r="AL49" s="116"/>
      <c r="AM49" s="9"/>
      <c r="AN49" s="9"/>
      <c r="AO49" s="9"/>
      <c r="AP49" s="9"/>
      <c r="AQ49" s="9"/>
      <c r="AR49" s="9"/>
      <c r="AS49" s="11"/>
      <c r="AT49" s="11"/>
      <c r="AU49" s="11"/>
      <c r="AV49" s="11"/>
      <c r="AW49" s="14"/>
      <c r="AX49" s="14"/>
      <c r="AY49" s="11"/>
      <c r="AZ49" s="11"/>
      <c r="BA49" s="11"/>
      <c r="BB49" s="11"/>
      <c r="BC49" s="14"/>
      <c r="BD49" s="14"/>
      <c r="BE49" s="11"/>
      <c r="BF49" s="9"/>
      <c r="BG49" s="11"/>
      <c r="BH49" s="9"/>
      <c r="BI49" s="11"/>
      <c r="BJ49" s="11"/>
      <c r="BK49" s="11"/>
      <c r="BL49" s="11"/>
      <c r="BM49" s="11"/>
      <c r="BN49" s="11"/>
      <c r="BO49" s="11"/>
      <c r="BP49" s="11"/>
      <c r="BQ49" s="11"/>
      <c r="BR49" s="11"/>
      <c r="BS49" s="11"/>
    </row>
    <row r="50" spans="1:74" ht="14.85" customHeight="1" x14ac:dyDescent="0.15">
      <c r="A50" s="527" t="s">
        <v>146</v>
      </c>
      <c r="B50" s="530" t="s">
        <v>7</v>
      </c>
      <c r="C50" s="531"/>
      <c r="D50" s="531"/>
      <c r="E50" s="531"/>
      <c r="F50" s="531"/>
      <c r="G50" s="532"/>
      <c r="H50" s="533"/>
      <c r="I50" s="534"/>
      <c r="J50" s="534"/>
      <c r="K50" s="534"/>
      <c r="L50" s="534"/>
      <c r="M50" s="534"/>
      <c r="N50" s="534"/>
      <c r="O50" s="534"/>
      <c r="P50" s="534"/>
      <c r="Q50" s="534"/>
      <c r="R50" s="534"/>
      <c r="S50" s="534"/>
      <c r="T50" s="534"/>
      <c r="U50" s="581"/>
      <c r="V50" s="582" t="s">
        <v>147</v>
      </c>
      <c r="W50" s="583"/>
      <c r="X50" s="583"/>
      <c r="Y50" s="584"/>
      <c r="Z50" s="585"/>
      <c r="AA50" s="586"/>
      <c r="AB50" s="586"/>
      <c r="AC50" s="586"/>
      <c r="AD50" s="586"/>
      <c r="AE50" s="586"/>
      <c r="AF50" s="586"/>
      <c r="AG50" s="586"/>
      <c r="AH50" s="587"/>
      <c r="AI50" s="9"/>
      <c r="AL50" s="116"/>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1:74" ht="28.5" customHeight="1" x14ac:dyDescent="0.15">
      <c r="A51" s="528"/>
      <c r="B51" s="427" t="s">
        <v>148</v>
      </c>
      <c r="C51" s="428"/>
      <c r="D51" s="428"/>
      <c r="E51" s="428"/>
      <c r="F51" s="428"/>
      <c r="G51" s="429"/>
      <c r="H51" s="463"/>
      <c r="I51" s="464"/>
      <c r="J51" s="464"/>
      <c r="K51" s="464"/>
      <c r="L51" s="464"/>
      <c r="M51" s="464"/>
      <c r="N51" s="464"/>
      <c r="O51" s="464"/>
      <c r="P51" s="464"/>
      <c r="Q51" s="464"/>
      <c r="R51" s="464"/>
      <c r="S51" s="464"/>
      <c r="T51" s="464"/>
      <c r="U51" s="465"/>
      <c r="V51" s="484"/>
      <c r="W51" s="485"/>
      <c r="X51" s="485"/>
      <c r="Y51" s="500"/>
      <c r="Z51" s="588"/>
      <c r="AA51" s="589"/>
      <c r="AB51" s="589"/>
      <c r="AC51" s="589"/>
      <c r="AD51" s="589"/>
      <c r="AE51" s="589"/>
      <c r="AF51" s="589"/>
      <c r="AG51" s="589"/>
      <c r="AH51" s="590"/>
      <c r="AI51" s="9"/>
      <c r="AL51" s="116"/>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4" ht="14.85" customHeight="1" x14ac:dyDescent="0.15">
      <c r="A52" s="528"/>
      <c r="B52" s="420" t="s">
        <v>40</v>
      </c>
      <c r="C52" s="421"/>
      <c r="D52" s="421"/>
      <c r="E52" s="421"/>
      <c r="F52" s="421"/>
      <c r="G52" s="422"/>
      <c r="H52" s="430" t="s">
        <v>10</v>
      </c>
      <c r="I52" s="431"/>
      <c r="J52" s="431"/>
      <c r="K52" s="431"/>
      <c r="L52" s="441"/>
      <c r="M52" s="441"/>
      <c r="N52" s="110" t="s">
        <v>11</v>
      </c>
      <c r="O52" s="441"/>
      <c r="P52" s="441"/>
      <c r="Q52" s="13" t="s">
        <v>12</v>
      </c>
      <c r="R52" s="431"/>
      <c r="S52" s="431"/>
      <c r="T52" s="431"/>
      <c r="U52" s="431"/>
      <c r="V52" s="431"/>
      <c r="W52" s="431"/>
      <c r="X52" s="431"/>
      <c r="Y52" s="431"/>
      <c r="Z52" s="431"/>
      <c r="AA52" s="431"/>
      <c r="AB52" s="431"/>
      <c r="AC52" s="431"/>
      <c r="AD52" s="431"/>
      <c r="AE52" s="431"/>
      <c r="AF52" s="431"/>
      <c r="AG52" s="431"/>
      <c r="AH52" s="541"/>
      <c r="AI52" s="11"/>
      <c r="AJ52" s="9"/>
      <c r="AK52" s="9"/>
      <c r="AL52" s="116"/>
      <c r="AM52" s="9"/>
      <c r="AN52" s="9"/>
      <c r="AO52" s="9"/>
      <c r="AP52" s="9"/>
      <c r="AQ52" s="9"/>
      <c r="AR52" s="9"/>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9"/>
      <c r="BU52" s="9"/>
      <c r="BV52" s="9"/>
    </row>
    <row r="53" spans="1:74" ht="14.85" customHeight="1" x14ac:dyDescent="0.15">
      <c r="A53" s="528"/>
      <c r="B53" s="423"/>
      <c r="C53" s="424"/>
      <c r="D53" s="424"/>
      <c r="E53" s="424"/>
      <c r="F53" s="424"/>
      <c r="G53" s="425"/>
      <c r="H53" s="443"/>
      <c r="I53" s="444"/>
      <c r="J53" s="444"/>
      <c r="K53" s="444"/>
      <c r="L53" s="108" t="s">
        <v>13</v>
      </c>
      <c r="M53" s="108" t="s">
        <v>14</v>
      </c>
      <c r="N53" s="444"/>
      <c r="O53" s="444"/>
      <c r="P53" s="444"/>
      <c r="Q53" s="444"/>
      <c r="R53" s="444"/>
      <c r="S53" s="444"/>
      <c r="T53" s="444"/>
      <c r="U53" s="444"/>
      <c r="V53" s="108" t="s">
        <v>15</v>
      </c>
      <c r="W53" s="108" t="s">
        <v>16</v>
      </c>
      <c r="X53" s="444"/>
      <c r="Y53" s="444"/>
      <c r="Z53" s="444"/>
      <c r="AA53" s="444"/>
      <c r="AB53" s="444"/>
      <c r="AC53" s="444"/>
      <c r="AD53" s="444"/>
      <c r="AE53" s="444"/>
      <c r="AF53" s="444"/>
      <c r="AG53" s="444"/>
      <c r="AH53" s="536"/>
      <c r="AI53" s="11"/>
      <c r="AJ53" s="9"/>
      <c r="AK53" s="9"/>
      <c r="AL53" s="116"/>
      <c r="AM53" s="9"/>
      <c r="AN53" s="9"/>
      <c r="AO53" s="9"/>
      <c r="AP53" s="9"/>
      <c r="AQ53" s="9"/>
      <c r="AR53" s="9"/>
      <c r="AS53" s="11"/>
      <c r="AT53" s="11"/>
      <c r="AU53" s="11"/>
      <c r="AV53" s="11"/>
      <c r="AW53" s="14"/>
      <c r="AX53" s="14"/>
      <c r="AY53" s="11"/>
      <c r="AZ53" s="11"/>
      <c r="BA53" s="11"/>
      <c r="BB53" s="11"/>
      <c r="BC53" s="114"/>
      <c r="BD53" s="14"/>
      <c r="BE53" s="11"/>
      <c r="BF53" s="9"/>
      <c r="BG53" s="11"/>
      <c r="BH53" s="9"/>
      <c r="BI53" s="11"/>
      <c r="BJ53" s="11"/>
      <c r="BK53" s="11"/>
      <c r="BL53" s="11"/>
      <c r="BM53" s="9"/>
      <c r="BN53" s="11"/>
      <c r="BO53" s="11"/>
      <c r="BP53" s="11"/>
      <c r="BQ53" s="11"/>
      <c r="BR53" s="11"/>
      <c r="BS53" s="11"/>
      <c r="BT53" s="9"/>
      <c r="BU53" s="9"/>
      <c r="BV53" s="9"/>
    </row>
    <row r="54" spans="1:74" ht="14.85" customHeight="1" x14ac:dyDescent="0.15">
      <c r="A54" s="528"/>
      <c r="B54" s="426"/>
      <c r="C54" s="424"/>
      <c r="D54" s="424"/>
      <c r="E54" s="424"/>
      <c r="F54" s="424"/>
      <c r="G54" s="425"/>
      <c r="H54" s="443"/>
      <c r="I54" s="444"/>
      <c r="J54" s="444"/>
      <c r="K54" s="444"/>
      <c r="L54" s="108" t="s">
        <v>17</v>
      </c>
      <c r="M54" s="108" t="s">
        <v>18</v>
      </c>
      <c r="N54" s="444"/>
      <c r="O54" s="444"/>
      <c r="P54" s="444"/>
      <c r="Q54" s="444"/>
      <c r="R54" s="444"/>
      <c r="S54" s="444"/>
      <c r="T54" s="444"/>
      <c r="U54" s="444"/>
      <c r="V54" s="108" t="s">
        <v>19</v>
      </c>
      <c r="W54" s="108" t="s">
        <v>20</v>
      </c>
      <c r="X54" s="444"/>
      <c r="Y54" s="444"/>
      <c r="Z54" s="444"/>
      <c r="AA54" s="444"/>
      <c r="AB54" s="444"/>
      <c r="AC54" s="444"/>
      <c r="AD54" s="444"/>
      <c r="AE54" s="444"/>
      <c r="AF54" s="444"/>
      <c r="AG54" s="444"/>
      <c r="AH54" s="536"/>
      <c r="AI54" s="11"/>
      <c r="AJ54" s="9"/>
      <c r="AK54" s="9"/>
      <c r="AL54" s="116"/>
      <c r="AM54" s="9"/>
      <c r="AN54" s="9"/>
      <c r="AO54" s="9"/>
      <c r="AP54" s="9"/>
      <c r="AQ54" s="9"/>
      <c r="AR54" s="9"/>
      <c r="AS54" s="11"/>
      <c r="AT54" s="11"/>
      <c r="AU54" s="11"/>
      <c r="AV54" s="11"/>
      <c r="AW54" s="14"/>
      <c r="AX54" s="14"/>
      <c r="AY54" s="11"/>
      <c r="AZ54" s="11"/>
      <c r="BA54" s="11"/>
      <c r="BB54" s="11"/>
      <c r="BC54" s="114"/>
      <c r="BD54" s="14"/>
      <c r="BE54" s="11"/>
      <c r="BF54" s="9"/>
      <c r="BG54" s="11"/>
      <c r="BH54" s="9"/>
      <c r="BI54" s="11"/>
      <c r="BJ54" s="11"/>
      <c r="BK54" s="11"/>
      <c r="BL54" s="11"/>
      <c r="BM54" s="9"/>
      <c r="BN54" s="11"/>
      <c r="BO54" s="11"/>
      <c r="BP54" s="11"/>
      <c r="BQ54" s="11"/>
      <c r="BR54" s="11"/>
      <c r="BS54" s="11"/>
      <c r="BT54" s="9"/>
      <c r="BU54" s="9"/>
      <c r="BV54" s="9"/>
    </row>
    <row r="55" spans="1:74" ht="18.95" customHeight="1" thickBot="1" x14ac:dyDescent="0.2">
      <c r="A55" s="529"/>
      <c r="B55" s="549"/>
      <c r="C55" s="550"/>
      <c r="D55" s="550"/>
      <c r="E55" s="550"/>
      <c r="F55" s="550"/>
      <c r="G55" s="551"/>
      <c r="H55" s="591"/>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11"/>
      <c r="AL55" s="116"/>
      <c r="AM55" s="9"/>
      <c r="AN55" s="9"/>
      <c r="AO55" s="9"/>
      <c r="AP55" s="9"/>
      <c r="AQ55" s="9"/>
      <c r="AR55" s="9"/>
      <c r="AS55" s="11"/>
      <c r="AT55" s="11"/>
      <c r="AU55" s="11"/>
      <c r="AV55" s="11"/>
      <c r="AW55" s="14"/>
      <c r="AX55" s="14"/>
      <c r="AY55" s="11"/>
      <c r="AZ55" s="11"/>
      <c r="BA55" s="11"/>
      <c r="BB55" s="11"/>
      <c r="BC55" s="14"/>
      <c r="BD55" s="14"/>
      <c r="BE55" s="11"/>
      <c r="BF55" s="9"/>
      <c r="BG55" s="11"/>
      <c r="BH55" s="9"/>
      <c r="BI55" s="11"/>
      <c r="BJ55" s="11"/>
      <c r="BK55" s="11"/>
      <c r="BL55" s="11"/>
      <c r="BM55" s="11"/>
      <c r="BN55" s="11"/>
      <c r="BO55" s="11"/>
      <c r="BP55" s="11"/>
      <c r="BQ55" s="11"/>
      <c r="BR55" s="11"/>
      <c r="BS55" s="11"/>
    </row>
    <row r="56" spans="1:74" ht="14.85" customHeight="1" x14ac:dyDescent="0.15">
      <c r="A56" s="8" t="s">
        <v>149</v>
      </c>
      <c r="C56" s="577" t="s">
        <v>150</v>
      </c>
      <c r="D56" s="579" t="s">
        <v>223</v>
      </c>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row>
    <row r="57" spans="1:74" ht="14.85" customHeight="1" x14ac:dyDescent="0.15">
      <c r="C57" s="578"/>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row>
    <row r="58" spans="1:74" ht="14.85" customHeight="1" x14ac:dyDescent="0.15">
      <c r="C58" s="578"/>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row>
    <row r="59" spans="1:74" ht="14.85" customHeight="1" x14ac:dyDescent="0.15">
      <c r="C59" s="578"/>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row>
    <row r="60" spans="1:74" ht="14.85" customHeight="1" x14ac:dyDescent="0.15">
      <c r="C60" s="578"/>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row>
    <row r="61" spans="1:74" ht="14.85" customHeight="1" x14ac:dyDescent="0.15">
      <c r="C61" s="578"/>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row>
    <row r="62" spans="1:74" ht="14.85" customHeight="1" x14ac:dyDescent="0.15">
      <c r="A62" s="9"/>
      <c r="C62" s="578"/>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row>
    <row r="63" spans="1:74" ht="14.85" customHeight="1" x14ac:dyDescent="0.15">
      <c r="A63" s="9"/>
      <c r="C63" s="578"/>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row>
    <row r="64" spans="1:74" ht="14.85" customHeight="1" x14ac:dyDescent="0.15">
      <c r="A64" s="9"/>
      <c r="C64" s="578"/>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row>
    <row r="65" spans="1:3" ht="14.85" customHeight="1" x14ac:dyDescent="0.15">
      <c r="A65" s="9"/>
      <c r="C65" s="578"/>
    </row>
    <row r="66" spans="1:3" ht="14.85" customHeight="1" x14ac:dyDescent="0.15">
      <c r="A66" s="9"/>
    </row>
    <row r="67" spans="1:3" ht="14.85" customHeight="1" x14ac:dyDescent="0.15">
      <c r="A67" s="9"/>
    </row>
    <row r="68" spans="1:3" ht="14.85" customHeight="1" x14ac:dyDescent="0.15">
      <c r="A68" s="9"/>
    </row>
    <row r="69" spans="1:3" ht="14.85" customHeight="1" x14ac:dyDescent="0.15">
      <c r="A69" s="9"/>
    </row>
    <row r="70" spans="1:3" ht="14.85" customHeight="1" x14ac:dyDescent="0.15">
      <c r="A70" s="9"/>
    </row>
    <row r="71" spans="1:3" ht="14.85" customHeight="1" x14ac:dyDescent="0.15">
      <c r="A71" s="9"/>
    </row>
    <row r="72" spans="1:3" ht="14.85" customHeight="1" x14ac:dyDescent="0.15">
      <c r="A72" s="9"/>
    </row>
    <row r="73" spans="1:3" ht="14.85" customHeight="1" x14ac:dyDescent="0.15">
      <c r="A73" s="9"/>
    </row>
    <row r="74" spans="1:3" ht="14.85" customHeight="1" x14ac:dyDescent="0.15">
      <c r="A74" s="9"/>
    </row>
    <row r="75" spans="1:3" ht="14.85" customHeight="1" x14ac:dyDescent="0.15">
      <c r="A75" s="9"/>
    </row>
    <row r="76" spans="1:3" ht="14.85" customHeight="1" x14ac:dyDescent="0.15">
      <c r="A76" s="9"/>
    </row>
    <row r="77" spans="1:3" ht="14.85" customHeight="1" x14ac:dyDescent="0.15">
      <c r="A77" s="9"/>
    </row>
    <row r="78" spans="1:3" ht="14.85" customHeight="1" x14ac:dyDescent="0.15">
      <c r="A78" s="9"/>
    </row>
    <row r="79" spans="1:3" ht="14.85" customHeight="1" x14ac:dyDescent="0.15">
      <c r="A79" s="9"/>
    </row>
    <row r="80" spans="1:3" ht="14.85" customHeight="1" x14ac:dyDescent="0.15">
      <c r="A80" s="9"/>
    </row>
    <row r="81" spans="1:1" ht="14.85" customHeight="1" x14ac:dyDescent="0.15">
      <c r="A81" s="9"/>
    </row>
    <row r="82" spans="1:1" ht="14.85" customHeight="1" x14ac:dyDescent="0.15">
      <c r="A82" s="9"/>
    </row>
    <row r="83" spans="1:1" ht="14.85" customHeight="1" x14ac:dyDescent="0.15">
      <c r="A83" s="9"/>
    </row>
    <row r="84" spans="1:1" ht="14.85" customHeight="1" x14ac:dyDescent="0.15">
      <c r="A84" s="9"/>
    </row>
    <row r="85" spans="1:1" ht="14.85" customHeight="1" x14ac:dyDescent="0.15">
      <c r="A85" s="9"/>
    </row>
    <row r="86" spans="1:1" ht="14.85" customHeight="1" x14ac:dyDescent="0.15">
      <c r="A86" s="9"/>
    </row>
    <row r="87" spans="1:1" ht="14.85" customHeight="1" x14ac:dyDescent="0.15">
      <c r="A87" s="9"/>
    </row>
    <row r="88" spans="1:1" ht="14.85" customHeight="1" x14ac:dyDescent="0.15">
      <c r="A88" s="9"/>
    </row>
    <row r="89" spans="1:1" ht="14.85" customHeight="1" x14ac:dyDescent="0.15">
      <c r="A89" s="9"/>
    </row>
    <row r="90" spans="1:1" ht="14.85" customHeight="1" x14ac:dyDescent="0.15">
      <c r="A90" s="9"/>
    </row>
    <row r="91" spans="1:1" ht="14.85" customHeight="1" x14ac:dyDescent="0.15">
      <c r="A91" s="9"/>
    </row>
    <row r="92" spans="1:1" ht="14.85" customHeight="1" x14ac:dyDescent="0.15">
      <c r="A92" s="9"/>
    </row>
    <row r="93" spans="1:1" ht="14.85" customHeight="1" x14ac:dyDescent="0.15">
      <c r="A93" s="9"/>
    </row>
    <row r="94" spans="1:1" ht="14.85" customHeight="1" x14ac:dyDescent="0.15">
      <c r="A94" s="9"/>
    </row>
    <row r="95" spans="1:1" ht="14.85" customHeight="1" x14ac:dyDescent="0.15">
      <c r="A95" s="9"/>
    </row>
    <row r="96" spans="1:1" ht="14.85" customHeight="1" x14ac:dyDescent="0.15">
      <c r="A96" s="9"/>
    </row>
    <row r="97" spans="1:1" ht="14.85" customHeight="1" x14ac:dyDescent="0.15">
      <c r="A97" s="9"/>
    </row>
    <row r="98" spans="1:1" ht="14.85" customHeight="1" x14ac:dyDescent="0.15">
      <c r="A98" s="9"/>
    </row>
    <row r="99" spans="1:1" ht="14.85" customHeight="1" x14ac:dyDescent="0.15">
      <c r="A99" s="9"/>
    </row>
    <row r="100" spans="1:1" ht="14.85" customHeight="1" x14ac:dyDescent="0.15">
      <c r="A100" s="9"/>
    </row>
    <row r="101" spans="1:1" ht="14.85" customHeight="1" x14ac:dyDescent="0.15">
      <c r="A101" s="9"/>
    </row>
    <row r="102" spans="1:1" ht="14.85" customHeight="1" x14ac:dyDescent="0.15">
      <c r="A102" s="9"/>
    </row>
    <row r="103" spans="1:1" ht="14.85" customHeight="1" x14ac:dyDescent="0.15">
      <c r="A103" s="9"/>
    </row>
    <row r="104" spans="1:1" ht="14.85" customHeight="1" x14ac:dyDescent="0.15">
      <c r="A104" s="9"/>
    </row>
    <row r="105" spans="1:1" ht="14.85" customHeight="1" x14ac:dyDescent="0.15">
      <c r="A105" s="9"/>
    </row>
    <row r="106" spans="1:1" ht="14.85" customHeight="1" x14ac:dyDescent="0.15">
      <c r="A106" s="9"/>
    </row>
    <row r="107" spans="1:1" ht="14.85" customHeight="1" x14ac:dyDescent="0.15">
      <c r="A107" s="9"/>
    </row>
    <row r="108" spans="1:1" ht="14.85" customHeight="1" x14ac:dyDescent="0.15">
      <c r="A108" s="9"/>
    </row>
    <row r="109" spans="1:1" ht="14.85" customHeight="1" x14ac:dyDescent="0.15">
      <c r="A109" s="9"/>
    </row>
    <row r="110" spans="1:1" ht="14.85" customHeight="1" x14ac:dyDescent="0.15">
      <c r="A110" s="9"/>
    </row>
    <row r="111" spans="1:1" ht="14.85" customHeight="1" x14ac:dyDescent="0.15">
      <c r="A111" s="9"/>
    </row>
    <row r="112" spans="1:1" ht="14.85" customHeight="1" x14ac:dyDescent="0.15">
      <c r="A112" s="9"/>
    </row>
    <row r="113" spans="1:1" ht="14.85" customHeight="1" x14ac:dyDescent="0.15">
      <c r="A113" s="9"/>
    </row>
    <row r="114" spans="1:1" ht="14.85" customHeight="1" x14ac:dyDescent="0.15">
      <c r="A114" s="9"/>
    </row>
    <row r="115" spans="1:1" ht="14.85" customHeight="1" x14ac:dyDescent="0.15">
      <c r="A115" s="9"/>
    </row>
    <row r="116" spans="1:1" ht="14.85" customHeight="1" x14ac:dyDescent="0.15">
      <c r="A116" s="9"/>
    </row>
    <row r="117" spans="1:1" ht="14.85" customHeight="1" x14ac:dyDescent="0.15">
      <c r="A117" s="9"/>
    </row>
    <row r="118" spans="1:1" ht="14.85" customHeight="1" x14ac:dyDescent="0.15">
      <c r="A118" s="9"/>
    </row>
    <row r="119" spans="1:1" ht="14.85" customHeight="1" x14ac:dyDescent="0.15">
      <c r="A119" s="9"/>
    </row>
    <row r="120" spans="1:1" ht="14.85" customHeight="1" x14ac:dyDescent="0.15">
      <c r="A120" s="9"/>
    </row>
    <row r="121" spans="1:1" ht="14.85" customHeight="1" x14ac:dyDescent="0.15">
      <c r="A121" s="9"/>
    </row>
    <row r="122" spans="1:1" ht="14.85" customHeight="1" x14ac:dyDescent="0.15">
      <c r="A122" s="9"/>
    </row>
    <row r="123" spans="1:1" ht="14.85" customHeight="1" x14ac:dyDescent="0.15">
      <c r="A123" s="9"/>
    </row>
    <row r="124" spans="1:1" ht="14.85" customHeight="1" x14ac:dyDescent="0.15">
      <c r="A124" s="9"/>
    </row>
    <row r="125" spans="1:1" ht="14.85" customHeight="1" x14ac:dyDescent="0.15">
      <c r="A125" s="9"/>
    </row>
    <row r="126" spans="1:1" ht="14.85" customHeight="1" x14ac:dyDescent="0.15">
      <c r="A126" s="9"/>
    </row>
    <row r="127" spans="1:1" ht="14.85" customHeight="1" x14ac:dyDescent="0.15">
      <c r="A127" s="9"/>
    </row>
    <row r="128" spans="1:1" ht="14.85" customHeight="1" x14ac:dyDescent="0.15">
      <c r="A128" s="9"/>
    </row>
    <row r="129" spans="1:1" ht="14.85" customHeight="1" x14ac:dyDescent="0.15">
      <c r="A129" s="9"/>
    </row>
    <row r="130" spans="1:1" ht="14.85" customHeight="1" x14ac:dyDescent="0.15">
      <c r="A130" s="9"/>
    </row>
    <row r="131" spans="1:1" ht="14.85" customHeight="1" x14ac:dyDescent="0.15">
      <c r="A131" s="9"/>
    </row>
    <row r="132" spans="1:1" ht="14.85" customHeight="1" x14ac:dyDescent="0.15">
      <c r="A132" s="9"/>
    </row>
    <row r="133" spans="1:1" ht="14.85" customHeight="1" x14ac:dyDescent="0.15">
      <c r="A133" s="9"/>
    </row>
    <row r="134" spans="1:1" ht="14.85" customHeight="1" x14ac:dyDescent="0.15">
      <c r="A134" s="9"/>
    </row>
    <row r="135" spans="1:1" ht="14.85" customHeight="1" x14ac:dyDescent="0.15">
      <c r="A135" s="9"/>
    </row>
    <row r="136" spans="1:1" ht="14.85" customHeight="1" x14ac:dyDescent="0.15">
      <c r="A136" s="9"/>
    </row>
    <row r="137" spans="1:1" ht="14.85" customHeight="1" x14ac:dyDescent="0.15">
      <c r="A137" s="9"/>
    </row>
    <row r="138" spans="1:1" ht="14.85" customHeight="1" x14ac:dyDescent="0.15">
      <c r="A138" s="9"/>
    </row>
    <row r="139" spans="1:1" ht="14.85" customHeight="1" x14ac:dyDescent="0.15">
      <c r="A139" s="9"/>
    </row>
    <row r="140" spans="1:1" ht="14.85" customHeight="1" x14ac:dyDescent="0.15">
      <c r="A140" s="9"/>
    </row>
    <row r="141" spans="1:1" ht="14.85" customHeight="1" x14ac:dyDescent="0.15">
      <c r="A141" s="9"/>
    </row>
    <row r="142" spans="1:1" ht="14.85" customHeight="1" x14ac:dyDescent="0.15">
      <c r="A142" s="9"/>
    </row>
    <row r="143" spans="1:1" ht="14.85" customHeight="1" x14ac:dyDescent="0.15">
      <c r="A143" s="9"/>
    </row>
    <row r="144" spans="1:1" ht="14.85" customHeight="1" x14ac:dyDescent="0.15">
      <c r="A144" s="9"/>
    </row>
    <row r="145" spans="1:1" ht="14.85" customHeight="1" x14ac:dyDescent="0.15">
      <c r="A145" s="9"/>
    </row>
    <row r="146" spans="1:1" ht="14.85" customHeight="1" x14ac:dyDescent="0.15">
      <c r="A146" s="9"/>
    </row>
    <row r="147" spans="1:1" ht="14.85" customHeight="1" x14ac:dyDescent="0.15">
      <c r="A147" s="9"/>
    </row>
    <row r="148" spans="1:1" ht="14.85" customHeight="1" x14ac:dyDescent="0.15">
      <c r="A148" s="9"/>
    </row>
    <row r="149" spans="1:1" ht="14.85" customHeight="1" x14ac:dyDescent="0.15">
      <c r="A149" s="9"/>
    </row>
    <row r="150" spans="1:1" ht="14.85" customHeight="1" x14ac:dyDescent="0.15">
      <c r="A150" s="9"/>
    </row>
    <row r="151" spans="1:1" ht="14.85" customHeight="1" x14ac:dyDescent="0.15">
      <c r="A151" s="9"/>
    </row>
    <row r="152" spans="1:1" ht="14.85" customHeight="1" x14ac:dyDescent="0.15">
      <c r="A152" s="9"/>
    </row>
    <row r="153" spans="1:1" ht="14.85" customHeight="1" x14ac:dyDescent="0.15">
      <c r="A153" s="9"/>
    </row>
    <row r="154" spans="1:1" ht="14.85" customHeight="1" x14ac:dyDescent="0.15">
      <c r="A154" s="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theme="0"/>
    <pageSetUpPr fitToPage="1"/>
  </sheetPr>
  <dimension ref="A1:BW156"/>
  <sheetViews>
    <sheetView showGridLines="0" tabSelected="1" view="pageBreakPreview" zoomScaleNormal="100" zoomScaleSheetLayoutView="100" workbookViewId="0">
      <selection activeCell="B16" sqref="B16:D17"/>
    </sheetView>
  </sheetViews>
  <sheetFormatPr defaultColWidth="2.5" defaultRowHeight="20.100000000000001" customHeight="1" x14ac:dyDescent="0.15"/>
  <cols>
    <col min="1" max="1" width="2.5" style="27"/>
    <col min="2" max="2" width="2.5" style="95" customWidth="1"/>
    <col min="3" max="37" width="2.5" style="27" customWidth="1"/>
    <col min="38" max="39" width="2.875" style="27" customWidth="1"/>
    <col min="40" max="16384" width="2.5" style="27"/>
  </cols>
  <sheetData>
    <row r="1" spans="1:75" ht="14.25" customHeight="1" x14ac:dyDescent="0.15">
      <c r="B1" s="95" t="s">
        <v>224</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14.25"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14.25"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14.25" customHeight="1" x14ac:dyDescent="0.15">
      <c r="A4" s="594" t="s">
        <v>155</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14.25"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14.25"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14.25" customHeight="1" x14ac:dyDescent="0.15">
      <c r="D7" s="29"/>
      <c r="E7" s="29"/>
      <c r="G7" s="29"/>
      <c r="H7" s="29"/>
      <c r="I7" s="29"/>
      <c r="J7" s="29"/>
      <c r="K7" s="29"/>
      <c r="L7" s="29"/>
      <c r="M7" s="29"/>
      <c r="N7" s="29"/>
      <c r="AB7" s="405"/>
      <c r="AC7" s="405"/>
      <c r="AD7" s="405"/>
      <c r="AE7" s="5" t="s">
        <v>1</v>
      </c>
      <c r="AF7" s="405"/>
      <c r="AG7" s="405"/>
      <c r="AH7" s="5" t="s">
        <v>2</v>
      </c>
      <c r="AI7" s="405"/>
      <c r="AJ7" s="405"/>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14.25" customHeight="1" x14ac:dyDescent="0.15">
      <c r="D8" s="29"/>
      <c r="E8" s="29"/>
      <c r="F8" s="29"/>
      <c r="G8" s="29"/>
      <c r="H8" s="29"/>
      <c r="I8" s="29"/>
      <c r="J8" s="29"/>
      <c r="K8" s="29"/>
      <c r="L8" s="29"/>
      <c r="M8" s="29"/>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406"/>
      <c r="C9" s="406"/>
      <c r="D9" s="406"/>
      <c r="E9" s="406"/>
      <c r="F9" s="406"/>
      <c r="G9" s="405" t="s">
        <v>101</v>
      </c>
      <c r="H9" s="405"/>
      <c r="I9" s="405"/>
      <c r="J9" s="405"/>
      <c r="K9" s="405"/>
      <c r="L9" s="405"/>
      <c r="M9" s="405"/>
      <c r="N9" s="29"/>
      <c r="T9" s="595" t="s">
        <v>37</v>
      </c>
      <c r="U9" s="595"/>
      <c r="V9" s="595"/>
      <c r="W9" s="595"/>
      <c r="X9" s="596"/>
      <c r="Y9" s="596"/>
      <c r="Z9" s="596"/>
      <c r="AA9" s="596"/>
      <c r="AB9" s="596"/>
      <c r="AC9" s="596"/>
      <c r="AD9" s="596"/>
      <c r="AE9" s="596"/>
      <c r="AF9" s="596"/>
      <c r="AG9" s="596"/>
      <c r="AH9" s="596"/>
      <c r="AI9" s="596"/>
      <c r="AJ9" s="596"/>
      <c r="AK9" s="596"/>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B10" s="406"/>
      <c r="C10" s="406"/>
      <c r="D10" s="406"/>
      <c r="E10" s="406"/>
      <c r="F10" s="406"/>
      <c r="G10" s="405"/>
      <c r="H10" s="405"/>
      <c r="I10" s="405"/>
      <c r="J10" s="405"/>
      <c r="K10" s="405"/>
      <c r="L10" s="405"/>
      <c r="M10" s="405"/>
      <c r="N10" s="29"/>
      <c r="T10" s="595"/>
      <c r="U10" s="595"/>
      <c r="V10" s="595"/>
      <c r="W10" s="595"/>
      <c r="X10" s="596"/>
      <c r="Y10" s="596"/>
      <c r="Z10" s="596"/>
      <c r="AA10" s="596"/>
      <c r="AB10" s="596"/>
      <c r="AC10" s="596"/>
      <c r="AD10" s="596"/>
      <c r="AE10" s="596"/>
      <c r="AF10" s="596"/>
      <c r="AG10" s="596"/>
      <c r="AH10" s="596"/>
      <c r="AI10" s="596"/>
      <c r="AJ10" s="596"/>
      <c r="AK10" s="596"/>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595" t="s">
        <v>38</v>
      </c>
      <c r="U11" s="595"/>
      <c r="V11" s="595"/>
      <c r="W11" s="595"/>
      <c r="X11" s="596"/>
      <c r="Y11" s="596"/>
      <c r="Z11" s="596"/>
      <c r="AA11" s="596"/>
      <c r="AB11" s="596"/>
      <c r="AC11" s="596"/>
      <c r="AD11" s="596"/>
      <c r="AE11" s="596"/>
      <c r="AF11" s="596"/>
      <c r="AG11" s="596"/>
      <c r="AH11" s="596"/>
      <c r="AI11" s="596"/>
      <c r="AJ11" s="596"/>
      <c r="AK11" s="596"/>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P12" s="31"/>
      <c r="T12" s="595"/>
      <c r="U12" s="595"/>
      <c r="V12" s="595"/>
      <c r="W12" s="595"/>
      <c r="X12" s="596"/>
      <c r="Y12" s="596"/>
      <c r="Z12" s="596"/>
      <c r="AA12" s="596"/>
      <c r="AB12" s="596"/>
      <c r="AC12" s="596"/>
      <c r="AD12" s="596"/>
      <c r="AE12" s="596"/>
      <c r="AF12" s="596"/>
      <c r="AG12" s="596"/>
      <c r="AH12" s="596"/>
      <c r="AI12" s="596"/>
      <c r="AJ12" s="596"/>
      <c r="AK12" s="596"/>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595" t="s">
        <v>5</v>
      </c>
      <c r="U13" s="595"/>
      <c r="V13" s="595"/>
      <c r="W13" s="595"/>
      <c r="X13" s="595"/>
      <c r="Y13" s="595"/>
      <c r="Z13" s="595"/>
      <c r="AA13" s="596"/>
      <c r="AB13" s="596"/>
      <c r="AC13" s="596"/>
      <c r="AD13" s="596"/>
      <c r="AE13" s="596"/>
      <c r="AF13" s="596"/>
      <c r="AG13" s="596"/>
      <c r="AH13" s="596"/>
      <c r="AI13" s="596"/>
      <c r="AJ13" s="596"/>
      <c r="AK13" s="596"/>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595"/>
      <c r="U14" s="595"/>
      <c r="V14" s="595"/>
      <c r="W14" s="595"/>
      <c r="X14" s="595"/>
      <c r="Y14" s="595"/>
      <c r="Z14" s="595"/>
      <c r="AA14" s="596"/>
      <c r="AB14" s="596"/>
      <c r="AC14" s="596"/>
      <c r="AD14" s="596"/>
      <c r="AE14" s="596"/>
      <c r="AF14" s="596"/>
      <c r="AG14" s="596"/>
      <c r="AH14" s="596"/>
      <c r="AI14" s="596"/>
      <c r="AJ14" s="596"/>
      <c r="AK14" s="596"/>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4.2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14.25" customHeight="1" x14ac:dyDescent="0.15">
      <c r="F16" s="27" t="s">
        <v>156</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14.25"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ht="14.25" customHeight="1" x14ac:dyDescent="0.15">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row>
    <row r="19" spans="2:75" s="29" customFormat="1" ht="17.45" customHeight="1" x14ac:dyDescent="0.15">
      <c r="B19" s="58"/>
      <c r="J19" s="30"/>
      <c r="K19" s="30"/>
      <c r="L19" s="30"/>
      <c r="M19" s="30"/>
      <c r="N19" s="30"/>
      <c r="O19" s="30"/>
      <c r="P19" s="30"/>
      <c r="Q19" s="30"/>
      <c r="R19" s="30"/>
      <c r="S19" s="30"/>
      <c r="T19" s="30"/>
      <c r="U19" s="409" t="s">
        <v>41</v>
      </c>
      <c r="V19" s="410"/>
      <c r="W19" s="410"/>
      <c r="X19" s="410"/>
      <c r="Y19" s="410"/>
      <c r="Z19" s="410"/>
      <c r="AA19" s="411"/>
      <c r="AB19" s="38"/>
      <c r="AC19" s="39"/>
      <c r="AD19" s="33"/>
      <c r="AE19" s="40"/>
      <c r="AF19" s="39"/>
      <c r="AG19" s="39"/>
      <c r="AH19" s="39"/>
      <c r="AI19" s="39"/>
      <c r="AJ19" s="39"/>
      <c r="AK19" s="34"/>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17.45" customHeight="1" x14ac:dyDescent="0.15">
      <c r="B20" s="58"/>
      <c r="J20" s="30"/>
      <c r="K20" s="30"/>
      <c r="L20" s="30"/>
      <c r="M20" s="30"/>
      <c r="N20" s="30"/>
      <c r="O20" s="30"/>
      <c r="P20" s="30"/>
      <c r="Q20" s="30"/>
      <c r="R20" s="30"/>
      <c r="S20" s="30"/>
      <c r="T20" s="30"/>
      <c r="U20" s="409" t="s">
        <v>96</v>
      </c>
      <c r="V20" s="410"/>
      <c r="W20" s="410"/>
      <c r="X20" s="411"/>
      <c r="Y20" s="32"/>
      <c r="Z20" s="33"/>
      <c r="AA20" s="33"/>
      <c r="AB20" s="33"/>
      <c r="AC20" s="33"/>
      <c r="AD20" s="33"/>
      <c r="AE20" s="33"/>
      <c r="AF20" s="33"/>
      <c r="AG20" s="33"/>
      <c r="AH20" s="33"/>
      <c r="AI20" s="99"/>
      <c r="AJ20" s="99"/>
      <c r="AK20" s="100"/>
      <c r="AL20" s="30"/>
      <c r="AM20" s="30"/>
      <c r="AP20" s="111"/>
      <c r="AQ20" s="111"/>
      <c r="AR20" s="111"/>
      <c r="AS20" s="111"/>
      <c r="AT20" s="111"/>
      <c r="AU20" s="111"/>
      <c r="AV20" s="111"/>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row>
    <row r="21" spans="2:75" s="29" customFormat="1" ht="14.25" customHeight="1" x14ac:dyDescent="0.15">
      <c r="B21" s="597" t="s">
        <v>225</v>
      </c>
      <c r="C21" s="598"/>
      <c r="D21" s="598"/>
      <c r="E21" s="598"/>
      <c r="F21" s="598"/>
      <c r="G21" s="598"/>
      <c r="H21" s="598"/>
      <c r="I21" s="598"/>
      <c r="J21" s="598"/>
      <c r="K21" s="598"/>
      <c r="L21" s="598"/>
      <c r="M21" s="598"/>
      <c r="N21" s="598"/>
      <c r="O21" s="598"/>
      <c r="P21" s="598"/>
      <c r="Q21" s="598"/>
      <c r="R21" s="598"/>
      <c r="S21" s="598"/>
      <c r="T21" s="599"/>
      <c r="U21" s="606" t="s">
        <v>38</v>
      </c>
      <c r="V21" s="607"/>
      <c r="W21" s="610"/>
      <c r="X21" s="610"/>
      <c r="Y21" s="610"/>
      <c r="Z21" s="610"/>
      <c r="AA21" s="610"/>
      <c r="AB21" s="610"/>
      <c r="AC21" s="610"/>
      <c r="AD21" s="610"/>
      <c r="AE21" s="610"/>
      <c r="AF21" s="610"/>
      <c r="AG21" s="610"/>
      <c r="AH21" s="610"/>
      <c r="AI21" s="610"/>
      <c r="AJ21" s="610"/>
      <c r="AK21" s="611"/>
      <c r="AL21" s="30"/>
      <c r="AM21" s="30"/>
      <c r="AP21" s="111"/>
      <c r="AQ21" s="111"/>
      <c r="AR21" s="111"/>
      <c r="AS21" s="111"/>
      <c r="AT21" s="111"/>
      <c r="AU21" s="111"/>
      <c r="AV21" s="111"/>
      <c r="AW21" s="30"/>
      <c r="AX21" s="30"/>
      <c r="AY21" s="30"/>
      <c r="AZ21" s="30"/>
      <c r="BA21" s="35"/>
      <c r="BB21" s="35"/>
      <c r="BC21" s="30"/>
      <c r="BD21" s="30"/>
      <c r="BE21" s="30"/>
      <c r="BF21" s="30"/>
      <c r="BG21" s="111"/>
      <c r="BH21" s="35"/>
      <c r="BI21" s="30"/>
      <c r="BK21" s="30"/>
      <c r="BM21" s="30"/>
      <c r="BN21" s="30"/>
      <c r="BO21" s="30"/>
      <c r="BP21" s="30"/>
      <c r="BR21" s="30"/>
      <c r="BS21" s="30"/>
      <c r="BT21" s="30"/>
      <c r="BU21" s="30"/>
      <c r="BV21" s="30"/>
      <c r="BW21" s="30"/>
    </row>
    <row r="22" spans="2:75" s="29" customFormat="1" ht="14.25" customHeight="1" x14ac:dyDescent="0.15">
      <c r="B22" s="600"/>
      <c r="C22" s="601"/>
      <c r="D22" s="601"/>
      <c r="E22" s="601"/>
      <c r="F22" s="601"/>
      <c r="G22" s="601"/>
      <c r="H22" s="601"/>
      <c r="I22" s="601"/>
      <c r="J22" s="601"/>
      <c r="K22" s="601"/>
      <c r="L22" s="601"/>
      <c r="M22" s="601"/>
      <c r="N22" s="601"/>
      <c r="O22" s="601"/>
      <c r="P22" s="601"/>
      <c r="Q22" s="601"/>
      <c r="R22" s="601"/>
      <c r="S22" s="601"/>
      <c r="T22" s="602"/>
      <c r="U22" s="608"/>
      <c r="V22" s="609"/>
      <c r="W22" s="612"/>
      <c r="X22" s="612"/>
      <c r="Y22" s="612"/>
      <c r="Z22" s="612"/>
      <c r="AA22" s="612"/>
      <c r="AB22" s="612"/>
      <c r="AC22" s="612"/>
      <c r="AD22" s="612"/>
      <c r="AE22" s="612"/>
      <c r="AF22" s="612"/>
      <c r="AG22" s="612"/>
      <c r="AH22" s="612"/>
      <c r="AI22" s="612"/>
      <c r="AJ22" s="612"/>
      <c r="AK22" s="613"/>
      <c r="AL22" s="30"/>
      <c r="AM22" s="30"/>
      <c r="AP22" s="111"/>
      <c r="AQ22" s="111"/>
      <c r="AR22" s="111"/>
      <c r="AS22" s="111"/>
      <c r="AT22" s="111"/>
      <c r="AU22" s="111"/>
      <c r="AV22" s="111"/>
      <c r="AW22" s="30"/>
      <c r="AX22" s="30"/>
      <c r="AY22" s="30"/>
      <c r="AZ22" s="30"/>
      <c r="BA22" s="35"/>
      <c r="BB22" s="35"/>
      <c r="BC22" s="30"/>
      <c r="BD22" s="30"/>
      <c r="BE22" s="30"/>
      <c r="BF22" s="30"/>
      <c r="BG22" s="35"/>
      <c r="BH22" s="35"/>
      <c r="BI22" s="30"/>
      <c r="BK22" s="30"/>
      <c r="BM22" s="30"/>
      <c r="BN22" s="30"/>
      <c r="BO22" s="30"/>
      <c r="BP22" s="30"/>
      <c r="BQ22" s="30"/>
      <c r="BR22" s="30"/>
      <c r="BS22" s="30"/>
      <c r="BT22" s="30"/>
      <c r="BU22" s="30"/>
      <c r="BV22" s="30"/>
      <c r="BW22" s="30"/>
    </row>
    <row r="23" spans="2:75" s="29" customFormat="1" ht="14.25" customHeight="1" x14ac:dyDescent="0.15">
      <c r="B23" s="600"/>
      <c r="C23" s="601"/>
      <c r="D23" s="601"/>
      <c r="E23" s="601"/>
      <c r="F23" s="601"/>
      <c r="G23" s="601"/>
      <c r="H23" s="601"/>
      <c r="I23" s="601"/>
      <c r="J23" s="601"/>
      <c r="K23" s="601"/>
      <c r="L23" s="601"/>
      <c r="M23" s="601"/>
      <c r="N23" s="601"/>
      <c r="O23" s="601"/>
      <c r="P23" s="601"/>
      <c r="Q23" s="601"/>
      <c r="R23" s="601"/>
      <c r="S23" s="601"/>
      <c r="T23" s="602"/>
      <c r="U23" s="614" t="s">
        <v>37</v>
      </c>
      <c r="V23" s="615"/>
      <c r="W23" s="615"/>
      <c r="X23" s="615"/>
      <c r="Y23" s="615"/>
      <c r="Z23" s="615"/>
      <c r="AA23" s="615"/>
      <c r="AB23" s="615"/>
      <c r="AC23" s="615"/>
      <c r="AD23" s="615"/>
      <c r="AE23" s="615"/>
      <c r="AF23" s="615"/>
      <c r="AG23" s="615"/>
      <c r="AH23" s="615"/>
      <c r="AI23" s="615"/>
      <c r="AJ23" s="615"/>
      <c r="AK23" s="616"/>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14.25" customHeight="1" x14ac:dyDescent="0.15">
      <c r="B24" s="600"/>
      <c r="C24" s="601"/>
      <c r="D24" s="601"/>
      <c r="E24" s="601"/>
      <c r="F24" s="601"/>
      <c r="G24" s="601"/>
      <c r="H24" s="601"/>
      <c r="I24" s="601"/>
      <c r="J24" s="601"/>
      <c r="K24" s="601"/>
      <c r="L24" s="601"/>
      <c r="M24" s="601"/>
      <c r="N24" s="601"/>
      <c r="O24" s="601"/>
      <c r="P24" s="601"/>
      <c r="Q24" s="601"/>
      <c r="R24" s="601"/>
      <c r="S24" s="601"/>
      <c r="T24" s="602"/>
      <c r="U24" s="617"/>
      <c r="V24" s="618"/>
      <c r="W24" s="618"/>
      <c r="X24" s="618"/>
      <c r="Y24" s="618"/>
      <c r="Z24" s="618"/>
      <c r="AA24" s="618"/>
      <c r="AB24" s="618"/>
      <c r="AC24" s="618"/>
      <c r="AD24" s="618"/>
      <c r="AE24" s="618"/>
      <c r="AF24" s="618"/>
      <c r="AG24" s="618"/>
      <c r="AH24" s="618"/>
      <c r="AI24" s="618"/>
      <c r="AJ24" s="618"/>
      <c r="AK24" s="619"/>
      <c r="AL24" s="30"/>
      <c r="AM24" s="30"/>
      <c r="AP24" s="111"/>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2:75" s="29" customFormat="1" ht="14.25" customHeight="1" x14ac:dyDescent="0.15">
      <c r="B25" s="603"/>
      <c r="C25" s="604"/>
      <c r="D25" s="604"/>
      <c r="E25" s="604"/>
      <c r="F25" s="604"/>
      <c r="G25" s="604"/>
      <c r="H25" s="604"/>
      <c r="I25" s="604"/>
      <c r="J25" s="604"/>
      <c r="K25" s="604"/>
      <c r="L25" s="604"/>
      <c r="M25" s="604"/>
      <c r="N25" s="604"/>
      <c r="O25" s="604"/>
      <c r="P25" s="604"/>
      <c r="Q25" s="604"/>
      <c r="R25" s="604"/>
      <c r="S25" s="604"/>
      <c r="T25" s="605"/>
      <c r="U25" s="620"/>
      <c r="V25" s="612"/>
      <c r="W25" s="612"/>
      <c r="X25" s="612"/>
      <c r="Y25" s="612"/>
      <c r="Z25" s="612"/>
      <c r="AA25" s="612"/>
      <c r="AB25" s="612"/>
      <c r="AC25" s="612"/>
      <c r="AD25" s="612"/>
      <c r="AE25" s="612"/>
      <c r="AF25" s="612"/>
      <c r="AG25" s="612"/>
      <c r="AH25" s="612"/>
      <c r="AI25" s="612"/>
      <c r="AJ25" s="612"/>
      <c r="AK25" s="613"/>
      <c r="AP25" s="111"/>
      <c r="AQ25" s="111"/>
    </row>
    <row r="26" spans="2:75" s="29" customFormat="1" ht="14.25" customHeight="1" x14ac:dyDescent="0.15">
      <c r="B26" s="597" t="s">
        <v>48</v>
      </c>
      <c r="C26" s="598"/>
      <c r="D26" s="598"/>
      <c r="E26" s="598"/>
      <c r="F26" s="598"/>
      <c r="G26" s="598"/>
      <c r="H26" s="598"/>
      <c r="I26" s="598"/>
      <c r="J26" s="598"/>
      <c r="K26" s="598"/>
      <c r="L26" s="598"/>
      <c r="M26" s="598"/>
      <c r="N26" s="598"/>
      <c r="O26" s="598"/>
      <c r="P26" s="598"/>
      <c r="Q26" s="598"/>
      <c r="R26" s="598"/>
      <c r="S26" s="598"/>
      <c r="T26" s="599"/>
      <c r="U26" s="621"/>
      <c r="V26" s="622"/>
      <c r="W26" s="622"/>
      <c r="X26" s="622"/>
      <c r="Y26" s="622"/>
      <c r="Z26" s="622"/>
      <c r="AA26" s="622"/>
      <c r="AB26" s="622"/>
      <c r="AC26" s="622"/>
      <c r="AD26" s="622"/>
      <c r="AE26" s="622"/>
      <c r="AF26" s="622"/>
      <c r="AG26" s="622"/>
      <c r="AH26" s="622"/>
      <c r="AI26" s="622"/>
      <c r="AJ26" s="622"/>
      <c r="AK26" s="623"/>
      <c r="AP26" s="111"/>
      <c r="AQ26" s="111"/>
    </row>
    <row r="27" spans="2:75" s="29" customFormat="1" ht="14.25" customHeight="1" x14ac:dyDescent="0.15">
      <c r="B27" s="600"/>
      <c r="C27" s="601"/>
      <c r="D27" s="601"/>
      <c r="E27" s="601"/>
      <c r="F27" s="601"/>
      <c r="G27" s="601"/>
      <c r="H27" s="601"/>
      <c r="I27" s="601"/>
      <c r="J27" s="601"/>
      <c r="K27" s="601"/>
      <c r="L27" s="601"/>
      <c r="M27" s="601"/>
      <c r="N27" s="601"/>
      <c r="O27" s="601"/>
      <c r="P27" s="601"/>
      <c r="Q27" s="601"/>
      <c r="R27" s="601"/>
      <c r="S27" s="601"/>
      <c r="T27" s="602"/>
      <c r="U27" s="624"/>
      <c r="V27" s="625"/>
      <c r="W27" s="625"/>
      <c r="X27" s="625"/>
      <c r="Y27" s="625"/>
      <c r="Z27" s="625"/>
      <c r="AA27" s="625"/>
      <c r="AB27" s="625"/>
      <c r="AC27" s="625"/>
      <c r="AD27" s="625"/>
      <c r="AE27" s="625"/>
      <c r="AF27" s="625"/>
      <c r="AG27" s="625"/>
      <c r="AH27" s="625"/>
      <c r="AI27" s="625"/>
      <c r="AJ27" s="625"/>
      <c r="AK27" s="626"/>
      <c r="AP27" s="111"/>
      <c r="AQ27" s="111"/>
    </row>
    <row r="28" spans="2:75" s="29" customFormat="1" ht="14.25" customHeight="1" x14ac:dyDescent="0.15">
      <c r="B28" s="603"/>
      <c r="C28" s="604"/>
      <c r="D28" s="604"/>
      <c r="E28" s="604"/>
      <c r="F28" s="604"/>
      <c r="G28" s="604"/>
      <c r="H28" s="604"/>
      <c r="I28" s="604"/>
      <c r="J28" s="604"/>
      <c r="K28" s="604"/>
      <c r="L28" s="604"/>
      <c r="M28" s="604"/>
      <c r="N28" s="604"/>
      <c r="O28" s="604"/>
      <c r="P28" s="604"/>
      <c r="Q28" s="604"/>
      <c r="R28" s="604"/>
      <c r="S28" s="604"/>
      <c r="T28" s="605"/>
      <c r="U28" s="627"/>
      <c r="V28" s="628"/>
      <c r="W28" s="628"/>
      <c r="X28" s="628"/>
      <c r="Y28" s="628"/>
      <c r="Z28" s="628"/>
      <c r="AA28" s="628"/>
      <c r="AB28" s="628"/>
      <c r="AC28" s="628"/>
      <c r="AD28" s="628"/>
      <c r="AE28" s="628"/>
      <c r="AF28" s="628"/>
      <c r="AG28" s="628"/>
      <c r="AH28" s="628"/>
      <c r="AI28" s="628"/>
      <c r="AJ28" s="628"/>
      <c r="AK28" s="629"/>
      <c r="AP28" s="111"/>
      <c r="AQ28" s="111"/>
    </row>
    <row r="29" spans="2:75" s="29" customFormat="1" ht="14.25" customHeight="1" x14ac:dyDescent="0.15">
      <c r="B29" s="630" t="s">
        <v>157</v>
      </c>
      <c r="C29" s="631"/>
      <c r="D29" s="631"/>
      <c r="E29" s="631"/>
      <c r="F29" s="631"/>
      <c r="G29" s="631"/>
      <c r="H29" s="598"/>
      <c r="I29" s="598"/>
      <c r="J29" s="598"/>
      <c r="K29" s="598"/>
      <c r="L29" s="598"/>
      <c r="M29" s="598"/>
      <c r="N29" s="598"/>
      <c r="O29" s="598"/>
      <c r="P29" s="598"/>
      <c r="Q29" s="598"/>
      <c r="R29" s="598"/>
      <c r="S29" s="598"/>
      <c r="T29" s="599"/>
      <c r="U29" s="634"/>
      <c r="V29" s="635"/>
      <c r="W29" s="635"/>
      <c r="X29" s="635"/>
      <c r="Y29" s="635" t="s">
        <v>158</v>
      </c>
      <c r="Z29" s="635"/>
      <c r="AA29" s="635"/>
      <c r="AB29" s="635" t="s">
        <v>159</v>
      </c>
      <c r="AC29" s="635"/>
      <c r="AD29" s="635" t="s">
        <v>160</v>
      </c>
      <c r="AE29" s="635"/>
      <c r="AF29" s="635"/>
      <c r="AG29" s="640"/>
      <c r="AH29" s="640"/>
      <c r="AI29" s="640"/>
      <c r="AJ29" s="640"/>
      <c r="AK29" s="641"/>
      <c r="AP29" s="111"/>
      <c r="AQ29" s="111"/>
    </row>
    <row r="30" spans="2:75" s="29" customFormat="1" ht="14.25" customHeight="1" x14ac:dyDescent="0.15">
      <c r="B30" s="632"/>
      <c r="C30" s="633"/>
      <c r="D30" s="633"/>
      <c r="E30" s="633"/>
      <c r="F30" s="633"/>
      <c r="G30" s="633"/>
      <c r="H30" s="601"/>
      <c r="I30" s="601"/>
      <c r="J30" s="601"/>
      <c r="K30" s="601"/>
      <c r="L30" s="601"/>
      <c r="M30" s="601"/>
      <c r="N30" s="601"/>
      <c r="O30" s="601"/>
      <c r="P30" s="601"/>
      <c r="Q30" s="601"/>
      <c r="R30" s="601"/>
      <c r="S30" s="601"/>
      <c r="T30" s="602"/>
      <c r="U30" s="636"/>
      <c r="V30" s="637"/>
      <c r="W30" s="637"/>
      <c r="X30" s="637"/>
      <c r="Y30" s="637"/>
      <c r="Z30" s="637"/>
      <c r="AA30" s="637"/>
      <c r="AB30" s="637"/>
      <c r="AC30" s="637"/>
      <c r="AD30" s="637"/>
      <c r="AE30" s="637"/>
      <c r="AF30" s="637"/>
      <c r="AG30" s="642"/>
      <c r="AH30" s="642"/>
      <c r="AI30" s="642"/>
      <c r="AJ30" s="642"/>
      <c r="AK30" s="643"/>
      <c r="AP30" s="111"/>
      <c r="AQ30" s="111"/>
    </row>
    <row r="31" spans="2:75" s="29" customFormat="1" ht="14.25" customHeight="1" x14ac:dyDescent="0.15">
      <c r="B31" s="603"/>
      <c r="C31" s="604"/>
      <c r="D31" s="604"/>
      <c r="E31" s="604"/>
      <c r="F31" s="604"/>
      <c r="G31" s="604"/>
      <c r="H31" s="604"/>
      <c r="I31" s="604"/>
      <c r="J31" s="604"/>
      <c r="K31" s="604"/>
      <c r="L31" s="604"/>
      <c r="M31" s="604"/>
      <c r="N31" s="604"/>
      <c r="O31" s="604"/>
      <c r="P31" s="604"/>
      <c r="Q31" s="604"/>
      <c r="R31" s="604"/>
      <c r="S31" s="604"/>
      <c r="T31" s="605"/>
      <c r="U31" s="638"/>
      <c r="V31" s="639"/>
      <c r="W31" s="639"/>
      <c r="X31" s="639"/>
      <c r="Y31" s="639"/>
      <c r="Z31" s="639"/>
      <c r="AA31" s="639"/>
      <c r="AB31" s="639"/>
      <c r="AC31" s="639"/>
      <c r="AD31" s="639"/>
      <c r="AE31" s="639"/>
      <c r="AF31" s="639"/>
      <c r="AG31" s="644"/>
      <c r="AH31" s="644"/>
      <c r="AI31" s="644"/>
      <c r="AJ31" s="644"/>
      <c r="AK31" s="645"/>
      <c r="AP31" s="111"/>
      <c r="AQ31" s="111"/>
    </row>
    <row r="32" spans="2:75" s="29" customFormat="1" ht="14.25" customHeight="1" x14ac:dyDescent="0.15">
      <c r="B32" s="597" t="s">
        <v>161</v>
      </c>
      <c r="C32" s="598"/>
      <c r="D32" s="598"/>
      <c r="E32" s="598"/>
      <c r="F32" s="598"/>
      <c r="G32" s="598"/>
      <c r="H32" s="598"/>
      <c r="I32" s="598"/>
      <c r="J32" s="598"/>
      <c r="K32" s="598"/>
      <c r="L32" s="598"/>
      <c r="M32" s="598"/>
      <c r="N32" s="598"/>
      <c r="O32" s="598"/>
      <c r="P32" s="598"/>
      <c r="Q32" s="598"/>
      <c r="R32" s="598"/>
      <c r="S32" s="598"/>
      <c r="T32" s="599"/>
      <c r="U32" s="634"/>
      <c r="V32" s="635"/>
      <c r="W32" s="635"/>
      <c r="X32" s="635"/>
      <c r="Y32" s="635"/>
      <c r="Z32" s="635"/>
      <c r="AA32" s="635" t="s">
        <v>42</v>
      </c>
      <c r="AB32" s="635"/>
      <c r="AC32" s="635"/>
      <c r="AD32" s="635"/>
      <c r="AE32" s="635" t="s">
        <v>50</v>
      </c>
      <c r="AF32" s="635"/>
      <c r="AG32" s="635"/>
      <c r="AH32" s="635"/>
      <c r="AI32" s="635" t="s">
        <v>51</v>
      </c>
      <c r="AJ32" s="635"/>
      <c r="AK32" s="646"/>
      <c r="AP32" s="111"/>
      <c r="AQ32" s="111"/>
    </row>
    <row r="33" spans="2:48" s="29" customFormat="1" ht="14.25" customHeight="1" x14ac:dyDescent="0.15">
      <c r="B33" s="600"/>
      <c r="C33" s="601"/>
      <c r="D33" s="601"/>
      <c r="E33" s="601"/>
      <c r="F33" s="601"/>
      <c r="G33" s="601"/>
      <c r="H33" s="601"/>
      <c r="I33" s="601"/>
      <c r="J33" s="601"/>
      <c r="K33" s="601"/>
      <c r="L33" s="601"/>
      <c r="M33" s="601"/>
      <c r="N33" s="601"/>
      <c r="O33" s="601"/>
      <c r="P33" s="601"/>
      <c r="Q33" s="601"/>
      <c r="R33" s="601"/>
      <c r="S33" s="601"/>
      <c r="T33" s="602"/>
      <c r="U33" s="636"/>
      <c r="V33" s="637"/>
      <c r="W33" s="637"/>
      <c r="X33" s="637"/>
      <c r="Y33" s="637"/>
      <c r="Z33" s="637"/>
      <c r="AA33" s="637"/>
      <c r="AB33" s="637"/>
      <c r="AC33" s="637"/>
      <c r="AD33" s="637"/>
      <c r="AE33" s="637"/>
      <c r="AF33" s="637"/>
      <c r="AG33" s="637"/>
      <c r="AH33" s="637"/>
      <c r="AI33" s="637"/>
      <c r="AJ33" s="637"/>
      <c r="AK33" s="647"/>
      <c r="AP33" s="111"/>
      <c r="AQ33" s="111"/>
    </row>
    <row r="34" spans="2:48" s="29" customFormat="1" ht="14.25" customHeight="1" x14ac:dyDescent="0.15">
      <c r="B34" s="603"/>
      <c r="C34" s="604"/>
      <c r="D34" s="604"/>
      <c r="E34" s="604"/>
      <c r="F34" s="604"/>
      <c r="G34" s="604"/>
      <c r="H34" s="604"/>
      <c r="I34" s="604"/>
      <c r="J34" s="604"/>
      <c r="K34" s="604"/>
      <c r="L34" s="604"/>
      <c r="M34" s="604"/>
      <c r="N34" s="604"/>
      <c r="O34" s="604"/>
      <c r="P34" s="604"/>
      <c r="Q34" s="604"/>
      <c r="R34" s="604"/>
      <c r="S34" s="604"/>
      <c r="T34" s="605"/>
      <c r="U34" s="638"/>
      <c r="V34" s="639"/>
      <c r="W34" s="639"/>
      <c r="X34" s="639"/>
      <c r="Y34" s="639"/>
      <c r="Z34" s="639"/>
      <c r="AA34" s="639"/>
      <c r="AB34" s="639"/>
      <c r="AC34" s="639"/>
      <c r="AD34" s="639"/>
      <c r="AE34" s="639"/>
      <c r="AF34" s="639"/>
      <c r="AG34" s="639"/>
      <c r="AH34" s="639"/>
      <c r="AI34" s="639"/>
      <c r="AJ34" s="639"/>
      <c r="AK34" s="648"/>
      <c r="AP34" s="111"/>
      <c r="AQ34" s="111"/>
    </row>
    <row r="35" spans="2:48" s="29" customFormat="1" ht="14.25" customHeight="1" x14ac:dyDescent="0.15">
      <c r="B35" s="600" t="s">
        <v>162</v>
      </c>
      <c r="C35" s="601"/>
      <c r="D35" s="601"/>
      <c r="E35" s="601"/>
      <c r="F35" s="601"/>
      <c r="G35" s="601"/>
      <c r="H35" s="601"/>
      <c r="I35" s="601"/>
      <c r="J35" s="601"/>
      <c r="K35" s="601"/>
      <c r="L35" s="601"/>
      <c r="M35" s="601"/>
      <c r="N35" s="601"/>
      <c r="O35" s="601"/>
      <c r="P35" s="601"/>
      <c r="Q35" s="601"/>
      <c r="R35" s="601"/>
      <c r="S35" s="601"/>
      <c r="T35" s="602"/>
      <c r="U35" s="621"/>
      <c r="V35" s="622"/>
      <c r="W35" s="622"/>
      <c r="X35" s="622"/>
      <c r="Y35" s="622"/>
      <c r="Z35" s="622"/>
      <c r="AA35" s="622"/>
      <c r="AB35" s="622"/>
      <c r="AC35" s="622"/>
      <c r="AD35" s="622"/>
      <c r="AE35" s="622"/>
      <c r="AF35" s="622"/>
      <c r="AG35" s="622"/>
      <c r="AH35" s="622"/>
      <c r="AI35" s="622"/>
      <c r="AJ35" s="622"/>
      <c r="AK35" s="623"/>
      <c r="AP35" s="111"/>
      <c r="AQ35" s="111"/>
    </row>
    <row r="36" spans="2:48" s="29" customFormat="1" ht="14.25" customHeight="1" x14ac:dyDescent="0.15">
      <c r="B36" s="600"/>
      <c r="C36" s="601"/>
      <c r="D36" s="601"/>
      <c r="E36" s="601"/>
      <c r="F36" s="601"/>
      <c r="G36" s="601"/>
      <c r="H36" s="601"/>
      <c r="I36" s="601"/>
      <c r="J36" s="601"/>
      <c r="K36" s="601"/>
      <c r="L36" s="601"/>
      <c r="M36" s="601"/>
      <c r="N36" s="601"/>
      <c r="O36" s="601"/>
      <c r="P36" s="601"/>
      <c r="Q36" s="601"/>
      <c r="R36" s="601"/>
      <c r="S36" s="601"/>
      <c r="T36" s="602"/>
      <c r="U36" s="624"/>
      <c r="V36" s="625"/>
      <c r="W36" s="625"/>
      <c r="X36" s="625"/>
      <c r="Y36" s="625"/>
      <c r="Z36" s="625"/>
      <c r="AA36" s="625"/>
      <c r="AB36" s="625"/>
      <c r="AC36" s="625"/>
      <c r="AD36" s="625"/>
      <c r="AE36" s="625"/>
      <c r="AF36" s="625"/>
      <c r="AG36" s="625"/>
      <c r="AH36" s="625"/>
      <c r="AI36" s="625"/>
      <c r="AJ36" s="625"/>
      <c r="AK36" s="626"/>
      <c r="AP36" s="111"/>
      <c r="AQ36" s="111"/>
    </row>
    <row r="37" spans="2:48" s="29" customFormat="1" ht="14.25" customHeight="1" x14ac:dyDescent="0.15">
      <c r="B37" s="600"/>
      <c r="C37" s="601"/>
      <c r="D37" s="601"/>
      <c r="E37" s="601"/>
      <c r="F37" s="601"/>
      <c r="G37" s="601"/>
      <c r="H37" s="601"/>
      <c r="I37" s="601"/>
      <c r="J37" s="601"/>
      <c r="K37" s="601"/>
      <c r="L37" s="601"/>
      <c r="M37" s="601"/>
      <c r="N37" s="601"/>
      <c r="O37" s="601"/>
      <c r="P37" s="601"/>
      <c r="Q37" s="601"/>
      <c r="R37" s="601"/>
      <c r="S37" s="601"/>
      <c r="T37" s="602"/>
      <c r="U37" s="624"/>
      <c r="V37" s="625"/>
      <c r="W37" s="625"/>
      <c r="X37" s="625"/>
      <c r="Y37" s="625"/>
      <c r="Z37" s="625"/>
      <c r="AA37" s="625"/>
      <c r="AB37" s="625"/>
      <c r="AC37" s="625"/>
      <c r="AD37" s="625"/>
      <c r="AE37" s="625"/>
      <c r="AF37" s="625"/>
      <c r="AG37" s="625"/>
      <c r="AH37" s="625"/>
      <c r="AI37" s="625"/>
      <c r="AJ37" s="625"/>
      <c r="AK37" s="626"/>
      <c r="AP37" s="111"/>
      <c r="AQ37" s="111"/>
    </row>
    <row r="38" spans="2:48" s="29" customFormat="1" ht="14.25" customHeight="1" x14ac:dyDescent="0.15">
      <c r="B38" s="600"/>
      <c r="C38" s="601"/>
      <c r="D38" s="601"/>
      <c r="E38" s="601"/>
      <c r="F38" s="601"/>
      <c r="G38" s="601"/>
      <c r="H38" s="601"/>
      <c r="I38" s="601"/>
      <c r="J38" s="601"/>
      <c r="K38" s="601"/>
      <c r="L38" s="601"/>
      <c r="M38" s="601"/>
      <c r="N38" s="601"/>
      <c r="O38" s="601"/>
      <c r="P38" s="601"/>
      <c r="Q38" s="601"/>
      <c r="R38" s="601"/>
      <c r="S38" s="601"/>
      <c r="T38" s="602"/>
      <c r="U38" s="624"/>
      <c r="V38" s="625"/>
      <c r="W38" s="625"/>
      <c r="X38" s="625"/>
      <c r="Y38" s="625"/>
      <c r="Z38" s="625"/>
      <c r="AA38" s="625"/>
      <c r="AB38" s="625"/>
      <c r="AC38" s="625"/>
      <c r="AD38" s="625"/>
      <c r="AE38" s="625"/>
      <c r="AF38" s="625"/>
      <c r="AG38" s="625"/>
      <c r="AH38" s="625"/>
      <c r="AI38" s="625"/>
      <c r="AJ38" s="625"/>
      <c r="AK38" s="626"/>
      <c r="AP38" s="111"/>
      <c r="AQ38" s="111"/>
    </row>
    <row r="39" spans="2:48" s="29" customFormat="1" ht="14.25" customHeight="1" x14ac:dyDescent="0.15">
      <c r="B39" s="600"/>
      <c r="C39" s="601"/>
      <c r="D39" s="601"/>
      <c r="E39" s="601"/>
      <c r="F39" s="601"/>
      <c r="G39" s="601"/>
      <c r="H39" s="601"/>
      <c r="I39" s="601"/>
      <c r="J39" s="601"/>
      <c r="K39" s="601"/>
      <c r="L39" s="601"/>
      <c r="M39" s="601"/>
      <c r="N39" s="601"/>
      <c r="O39" s="601"/>
      <c r="P39" s="601"/>
      <c r="Q39" s="601"/>
      <c r="R39" s="601"/>
      <c r="S39" s="601"/>
      <c r="T39" s="602"/>
      <c r="U39" s="624"/>
      <c r="V39" s="625"/>
      <c r="W39" s="625"/>
      <c r="X39" s="625"/>
      <c r="Y39" s="625"/>
      <c r="Z39" s="625"/>
      <c r="AA39" s="625"/>
      <c r="AB39" s="625"/>
      <c r="AC39" s="625"/>
      <c r="AD39" s="625"/>
      <c r="AE39" s="625"/>
      <c r="AF39" s="625"/>
      <c r="AG39" s="625"/>
      <c r="AH39" s="625"/>
      <c r="AI39" s="625"/>
      <c r="AJ39" s="625"/>
      <c r="AK39" s="626"/>
      <c r="AP39" s="111"/>
      <c r="AQ39" s="111"/>
    </row>
    <row r="40" spans="2:48" s="29" customFormat="1" ht="14.25" customHeight="1" x14ac:dyDescent="0.15">
      <c r="B40" s="600"/>
      <c r="C40" s="601"/>
      <c r="D40" s="601"/>
      <c r="E40" s="601"/>
      <c r="F40" s="601"/>
      <c r="G40" s="601"/>
      <c r="H40" s="601"/>
      <c r="I40" s="601"/>
      <c r="J40" s="601"/>
      <c r="K40" s="601"/>
      <c r="L40" s="601"/>
      <c r="M40" s="601"/>
      <c r="N40" s="601"/>
      <c r="O40" s="601"/>
      <c r="P40" s="601"/>
      <c r="Q40" s="601"/>
      <c r="R40" s="601"/>
      <c r="S40" s="601"/>
      <c r="T40" s="602"/>
      <c r="U40" s="624"/>
      <c r="V40" s="625"/>
      <c r="W40" s="625"/>
      <c r="X40" s="625"/>
      <c r="Y40" s="625"/>
      <c r="Z40" s="625"/>
      <c r="AA40" s="625"/>
      <c r="AB40" s="625"/>
      <c r="AC40" s="625"/>
      <c r="AD40" s="625"/>
      <c r="AE40" s="625"/>
      <c r="AF40" s="625"/>
      <c r="AG40" s="625"/>
      <c r="AH40" s="625"/>
      <c r="AI40" s="625"/>
      <c r="AJ40" s="625"/>
      <c r="AK40" s="626"/>
      <c r="AP40" s="111"/>
      <c r="AQ40" s="111"/>
    </row>
    <row r="41" spans="2:48" s="29" customFormat="1" ht="14.25" customHeight="1" x14ac:dyDescent="0.15">
      <c r="B41" s="603"/>
      <c r="C41" s="604"/>
      <c r="D41" s="604"/>
      <c r="E41" s="604"/>
      <c r="F41" s="604"/>
      <c r="G41" s="604"/>
      <c r="H41" s="604"/>
      <c r="I41" s="604"/>
      <c r="J41" s="604"/>
      <c r="K41" s="604"/>
      <c r="L41" s="604"/>
      <c r="M41" s="604"/>
      <c r="N41" s="604"/>
      <c r="O41" s="604"/>
      <c r="P41" s="604"/>
      <c r="Q41" s="604"/>
      <c r="R41" s="604"/>
      <c r="S41" s="604"/>
      <c r="T41" s="605"/>
      <c r="U41" s="627"/>
      <c r="V41" s="628"/>
      <c r="W41" s="628"/>
      <c r="X41" s="628"/>
      <c r="Y41" s="628"/>
      <c r="Z41" s="628"/>
      <c r="AA41" s="628"/>
      <c r="AB41" s="628"/>
      <c r="AC41" s="628"/>
      <c r="AD41" s="628"/>
      <c r="AE41" s="628"/>
      <c r="AF41" s="628"/>
      <c r="AG41" s="628"/>
      <c r="AH41" s="628"/>
      <c r="AI41" s="628"/>
      <c r="AJ41" s="628"/>
      <c r="AK41" s="629"/>
      <c r="AP41" s="111"/>
      <c r="AQ41" s="111"/>
    </row>
    <row r="42" spans="2:48" s="29" customFormat="1" ht="14.25" customHeight="1" x14ac:dyDescent="0.15">
      <c r="B42" s="621" t="s">
        <v>163</v>
      </c>
      <c r="C42" s="598"/>
      <c r="D42" s="598"/>
      <c r="E42" s="598"/>
      <c r="F42" s="598"/>
      <c r="G42" s="598"/>
      <c r="H42" s="598"/>
      <c r="I42" s="598"/>
      <c r="J42" s="598"/>
      <c r="K42" s="598"/>
      <c r="L42" s="598"/>
      <c r="M42" s="598"/>
      <c r="N42" s="598"/>
      <c r="O42" s="598"/>
      <c r="P42" s="598"/>
      <c r="Q42" s="598"/>
      <c r="R42" s="598"/>
      <c r="S42" s="598"/>
      <c r="T42" s="599"/>
      <c r="U42" s="621"/>
      <c r="V42" s="622"/>
      <c r="W42" s="622"/>
      <c r="X42" s="622"/>
      <c r="Y42" s="622"/>
      <c r="Z42" s="622"/>
      <c r="AA42" s="622"/>
      <c r="AB42" s="622"/>
      <c r="AC42" s="622"/>
      <c r="AD42" s="622"/>
      <c r="AE42" s="622"/>
      <c r="AF42" s="622"/>
      <c r="AG42" s="622"/>
      <c r="AH42" s="622"/>
      <c r="AI42" s="622"/>
      <c r="AJ42" s="622"/>
      <c r="AK42" s="623"/>
      <c r="AP42" s="111"/>
      <c r="AQ42" s="111"/>
      <c r="AV42" s="52"/>
    </row>
    <row r="43" spans="2:48" s="29" customFormat="1" ht="14.25" customHeight="1" x14ac:dyDescent="0.15">
      <c r="B43" s="600"/>
      <c r="C43" s="601"/>
      <c r="D43" s="601"/>
      <c r="E43" s="601"/>
      <c r="F43" s="601"/>
      <c r="G43" s="601"/>
      <c r="H43" s="601"/>
      <c r="I43" s="601"/>
      <c r="J43" s="601"/>
      <c r="K43" s="601"/>
      <c r="L43" s="601"/>
      <c r="M43" s="601"/>
      <c r="N43" s="601"/>
      <c r="O43" s="601"/>
      <c r="P43" s="601"/>
      <c r="Q43" s="601"/>
      <c r="R43" s="601"/>
      <c r="S43" s="601"/>
      <c r="T43" s="602"/>
      <c r="U43" s="624"/>
      <c r="V43" s="625"/>
      <c r="W43" s="625"/>
      <c r="X43" s="625"/>
      <c r="Y43" s="625"/>
      <c r="Z43" s="625"/>
      <c r="AA43" s="625"/>
      <c r="AB43" s="625"/>
      <c r="AC43" s="625"/>
      <c r="AD43" s="625"/>
      <c r="AE43" s="625"/>
      <c r="AF43" s="625"/>
      <c r="AG43" s="625"/>
      <c r="AH43" s="625"/>
      <c r="AI43" s="625"/>
      <c r="AJ43" s="625"/>
      <c r="AK43" s="626"/>
      <c r="AP43" s="111"/>
      <c r="AQ43" s="111"/>
    </row>
    <row r="44" spans="2:48" s="29" customFormat="1" ht="14.25" customHeight="1" x14ac:dyDescent="0.15">
      <c r="B44" s="600"/>
      <c r="C44" s="601"/>
      <c r="D44" s="601"/>
      <c r="E44" s="601"/>
      <c r="F44" s="601"/>
      <c r="G44" s="601"/>
      <c r="H44" s="601"/>
      <c r="I44" s="601"/>
      <c r="J44" s="601"/>
      <c r="K44" s="601"/>
      <c r="L44" s="601"/>
      <c r="M44" s="601"/>
      <c r="N44" s="601"/>
      <c r="O44" s="601"/>
      <c r="P44" s="601"/>
      <c r="Q44" s="601"/>
      <c r="R44" s="601"/>
      <c r="S44" s="601"/>
      <c r="T44" s="602"/>
      <c r="U44" s="624"/>
      <c r="V44" s="625"/>
      <c r="W44" s="625"/>
      <c r="X44" s="625"/>
      <c r="Y44" s="625"/>
      <c r="Z44" s="625"/>
      <c r="AA44" s="625"/>
      <c r="AB44" s="625"/>
      <c r="AC44" s="625"/>
      <c r="AD44" s="625"/>
      <c r="AE44" s="625"/>
      <c r="AF44" s="625"/>
      <c r="AG44" s="625"/>
      <c r="AH44" s="625"/>
      <c r="AI44" s="625"/>
      <c r="AJ44" s="625"/>
      <c r="AK44" s="626"/>
      <c r="AP44" s="111"/>
      <c r="AQ44" s="111"/>
    </row>
    <row r="45" spans="2:48" s="29" customFormat="1" ht="14.25" customHeight="1" x14ac:dyDescent="0.15">
      <c r="B45" s="600"/>
      <c r="C45" s="601"/>
      <c r="D45" s="601"/>
      <c r="E45" s="601"/>
      <c r="F45" s="601"/>
      <c r="G45" s="601"/>
      <c r="H45" s="601"/>
      <c r="I45" s="601"/>
      <c r="J45" s="601"/>
      <c r="K45" s="601"/>
      <c r="L45" s="601"/>
      <c r="M45" s="601"/>
      <c r="N45" s="601"/>
      <c r="O45" s="601"/>
      <c r="P45" s="601"/>
      <c r="Q45" s="601"/>
      <c r="R45" s="601"/>
      <c r="S45" s="601"/>
      <c r="T45" s="602"/>
      <c r="U45" s="624"/>
      <c r="V45" s="625"/>
      <c r="W45" s="625"/>
      <c r="X45" s="625"/>
      <c r="Y45" s="625"/>
      <c r="Z45" s="625"/>
      <c r="AA45" s="625"/>
      <c r="AB45" s="625"/>
      <c r="AC45" s="625"/>
      <c r="AD45" s="625"/>
      <c r="AE45" s="625"/>
      <c r="AF45" s="625"/>
      <c r="AG45" s="625"/>
      <c r="AH45" s="625"/>
      <c r="AI45" s="625"/>
      <c r="AJ45" s="625"/>
      <c r="AK45" s="626"/>
      <c r="AP45" s="111"/>
      <c r="AQ45" s="111"/>
    </row>
    <row r="46" spans="2:48" s="29" customFormat="1" ht="14.25" customHeight="1" x14ac:dyDescent="0.15">
      <c r="B46" s="600"/>
      <c r="C46" s="601"/>
      <c r="D46" s="601"/>
      <c r="E46" s="601"/>
      <c r="F46" s="601"/>
      <c r="G46" s="601"/>
      <c r="H46" s="601"/>
      <c r="I46" s="601"/>
      <c r="J46" s="601"/>
      <c r="K46" s="601"/>
      <c r="L46" s="601"/>
      <c r="M46" s="601"/>
      <c r="N46" s="601"/>
      <c r="O46" s="601"/>
      <c r="P46" s="601"/>
      <c r="Q46" s="601"/>
      <c r="R46" s="601"/>
      <c r="S46" s="601"/>
      <c r="T46" s="602"/>
      <c r="U46" s="624"/>
      <c r="V46" s="625"/>
      <c r="W46" s="625"/>
      <c r="X46" s="625"/>
      <c r="Y46" s="625"/>
      <c r="Z46" s="625"/>
      <c r="AA46" s="625"/>
      <c r="AB46" s="625"/>
      <c r="AC46" s="625"/>
      <c r="AD46" s="625"/>
      <c r="AE46" s="625"/>
      <c r="AF46" s="625"/>
      <c r="AG46" s="625"/>
      <c r="AH46" s="625"/>
      <c r="AI46" s="625"/>
      <c r="AJ46" s="625"/>
      <c r="AK46" s="626"/>
      <c r="AP46" s="111"/>
      <c r="AQ46" s="111"/>
    </row>
    <row r="47" spans="2:48" s="29" customFormat="1" ht="14.25" customHeight="1" x14ac:dyDescent="0.15">
      <c r="B47" s="600"/>
      <c r="C47" s="601"/>
      <c r="D47" s="601"/>
      <c r="E47" s="601"/>
      <c r="F47" s="601"/>
      <c r="G47" s="601"/>
      <c r="H47" s="601"/>
      <c r="I47" s="601"/>
      <c r="J47" s="601"/>
      <c r="K47" s="601"/>
      <c r="L47" s="601"/>
      <c r="M47" s="601"/>
      <c r="N47" s="601"/>
      <c r="O47" s="601"/>
      <c r="P47" s="601"/>
      <c r="Q47" s="601"/>
      <c r="R47" s="601"/>
      <c r="S47" s="601"/>
      <c r="T47" s="602"/>
      <c r="U47" s="624"/>
      <c r="V47" s="625"/>
      <c r="W47" s="625"/>
      <c r="X47" s="625"/>
      <c r="Y47" s="625"/>
      <c r="Z47" s="625"/>
      <c r="AA47" s="625"/>
      <c r="AB47" s="625"/>
      <c r="AC47" s="625"/>
      <c r="AD47" s="625"/>
      <c r="AE47" s="625"/>
      <c r="AF47" s="625"/>
      <c r="AG47" s="625"/>
      <c r="AH47" s="625"/>
      <c r="AI47" s="625"/>
      <c r="AJ47" s="625"/>
      <c r="AK47" s="626"/>
      <c r="AP47" s="111"/>
      <c r="AQ47" s="111"/>
    </row>
    <row r="48" spans="2:48" s="29" customFormat="1" ht="14.25" customHeight="1" x14ac:dyDescent="0.15">
      <c r="B48" s="603"/>
      <c r="C48" s="604"/>
      <c r="D48" s="604"/>
      <c r="E48" s="604"/>
      <c r="F48" s="604"/>
      <c r="G48" s="604"/>
      <c r="H48" s="604"/>
      <c r="I48" s="604"/>
      <c r="J48" s="604"/>
      <c r="K48" s="604"/>
      <c r="L48" s="604"/>
      <c r="M48" s="604"/>
      <c r="N48" s="604"/>
      <c r="O48" s="604"/>
      <c r="P48" s="604"/>
      <c r="Q48" s="604"/>
      <c r="R48" s="604"/>
      <c r="S48" s="604"/>
      <c r="T48" s="605"/>
      <c r="U48" s="627"/>
      <c r="V48" s="628"/>
      <c r="W48" s="628"/>
      <c r="X48" s="628"/>
      <c r="Y48" s="628"/>
      <c r="Z48" s="628"/>
      <c r="AA48" s="628"/>
      <c r="AB48" s="628"/>
      <c r="AC48" s="628"/>
      <c r="AD48" s="628"/>
      <c r="AE48" s="628"/>
      <c r="AF48" s="628"/>
      <c r="AG48" s="628"/>
      <c r="AH48" s="628"/>
      <c r="AI48" s="628"/>
      <c r="AJ48" s="628"/>
      <c r="AK48" s="629"/>
      <c r="AP48" s="111"/>
      <c r="AQ48" s="111"/>
    </row>
    <row r="49" spans="2:75" s="29" customFormat="1" ht="14.25" customHeight="1" x14ac:dyDescent="0.15">
      <c r="B49" s="597" t="s">
        <v>164</v>
      </c>
      <c r="C49" s="598"/>
      <c r="D49" s="598"/>
      <c r="E49" s="598"/>
      <c r="F49" s="598"/>
      <c r="G49" s="598"/>
      <c r="H49" s="598"/>
      <c r="I49" s="598"/>
      <c r="J49" s="598"/>
      <c r="K49" s="598"/>
      <c r="L49" s="598"/>
      <c r="M49" s="598"/>
      <c r="N49" s="598"/>
      <c r="O49" s="598"/>
      <c r="P49" s="598"/>
      <c r="Q49" s="598"/>
      <c r="R49" s="598"/>
      <c r="S49" s="598"/>
      <c r="T49" s="599"/>
      <c r="U49" s="634" t="s">
        <v>165</v>
      </c>
      <c r="V49" s="635"/>
      <c r="W49" s="635"/>
      <c r="X49" s="635"/>
      <c r="Y49" s="635"/>
      <c r="Z49" s="635" t="s">
        <v>66</v>
      </c>
      <c r="AA49" s="635"/>
      <c r="AB49" s="635"/>
      <c r="AC49" s="635"/>
      <c r="AD49" s="635" t="s">
        <v>42</v>
      </c>
      <c r="AE49" s="635"/>
      <c r="AF49" s="635"/>
      <c r="AG49" s="635" t="s">
        <v>50</v>
      </c>
      <c r="AH49" s="635"/>
      <c r="AI49" s="635"/>
      <c r="AJ49" s="635" t="s">
        <v>43</v>
      </c>
      <c r="AK49" s="646"/>
      <c r="AP49" s="111"/>
      <c r="AQ49" s="111"/>
    </row>
    <row r="50" spans="2:75" s="29" customFormat="1" ht="14.25" customHeight="1" x14ac:dyDescent="0.15">
      <c r="B50" s="600"/>
      <c r="C50" s="601"/>
      <c r="D50" s="601"/>
      <c r="E50" s="601"/>
      <c r="F50" s="601"/>
      <c r="G50" s="601"/>
      <c r="H50" s="601"/>
      <c r="I50" s="601"/>
      <c r="J50" s="601"/>
      <c r="K50" s="601"/>
      <c r="L50" s="601"/>
      <c r="M50" s="601"/>
      <c r="N50" s="601"/>
      <c r="O50" s="601"/>
      <c r="P50" s="601"/>
      <c r="Q50" s="601"/>
      <c r="R50" s="601"/>
      <c r="S50" s="601"/>
      <c r="T50" s="602"/>
      <c r="U50" s="636"/>
      <c r="V50" s="637"/>
      <c r="W50" s="637"/>
      <c r="X50" s="637"/>
      <c r="Y50" s="637"/>
      <c r="Z50" s="637"/>
      <c r="AA50" s="637"/>
      <c r="AB50" s="637"/>
      <c r="AC50" s="637"/>
      <c r="AD50" s="637"/>
      <c r="AE50" s="637"/>
      <c r="AF50" s="637"/>
      <c r="AG50" s="637"/>
      <c r="AH50" s="637"/>
      <c r="AI50" s="637"/>
      <c r="AJ50" s="637"/>
      <c r="AK50" s="647"/>
      <c r="AP50" s="111"/>
      <c r="AQ50" s="111"/>
    </row>
    <row r="51" spans="2:75" s="29" customFormat="1" ht="14.25" customHeight="1" x14ac:dyDescent="0.15">
      <c r="B51" s="603"/>
      <c r="C51" s="604"/>
      <c r="D51" s="604"/>
      <c r="E51" s="604"/>
      <c r="F51" s="604"/>
      <c r="G51" s="604"/>
      <c r="H51" s="604"/>
      <c r="I51" s="604"/>
      <c r="J51" s="604"/>
      <c r="K51" s="604"/>
      <c r="L51" s="604"/>
      <c r="M51" s="604"/>
      <c r="N51" s="604"/>
      <c r="O51" s="604"/>
      <c r="P51" s="604"/>
      <c r="Q51" s="604"/>
      <c r="R51" s="604"/>
      <c r="S51" s="604"/>
      <c r="T51" s="605"/>
      <c r="U51" s="638"/>
      <c r="V51" s="639"/>
      <c r="W51" s="639"/>
      <c r="X51" s="639"/>
      <c r="Y51" s="639"/>
      <c r="Z51" s="639"/>
      <c r="AA51" s="639"/>
      <c r="AB51" s="639"/>
      <c r="AC51" s="639"/>
      <c r="AD51" s="639"/>
      <c r="AE51" s="639"/>
      <c r="AF51" s="639"/>
      <c r="AG51" s="639"/>
      <c r="AH51" s="639"/>
      <c r="AI51" s="639"/>
      <c r="AJ51" s="639"/>
      <c r="AK51" s="648"/>
      <c r="AP51" s="111"/>
      <c r="AQ51" s="111"/>
    </row>
    <row r="52" spans="2:75" s="29" customFormat="1" ht="14.25" customHeight="1" x14ac:dyDescent="0.15">
      <c r="B52" s="105" t="s">
        <v>36</v>
      </c>
      <c r="C52" s="43"/>
      <c r="D52" s="43" t="s">
        <v>166</v>
      </c>
      <c r="E52" s="43"/>
      <c r="F52" s="43"/>
      <c r="G52" s="43"/>
      <c r="H52" s="43"/>
      <c r="I52" s="43"/>
      <c r="J52" s="43"/>
      <c r="K52" s="43"/>
      <c r="L52" s="43"/>
      <c r="M52" s="43"/>
      <c r="N52" s="43"/>
      <c r="O52" s="43"/>
      <c r="P52" s="43"/>
      <c r="Q52" s="43"/>
      <c r="R52" s="43"/>
      <c r="S52" s="43"/>
      <c r="T52" s="43"/>
      <c r="U52" s="44"/>
      <c r="V52" s="43"/>
      <c r="W52" s="43"/>
      <c r="X52" s="43"/>
      <c r="Y52" s="43"/>
      <c r="Z52" s="43"/>
      <c r="AA52" s="43"/>
      <c r="AB52" s="43"/>
      <c r="AC52" s="43"/>
      <c r="AD52" s="43"/>
      <c r="AE52" s="43"/>
      <c r="AF52" s="43"/>
      <c r="AG52" s="43"/>
      <c r="AH52" s="43"/>
      <c r="AI52" s="43"/>
      <c r="AJ52" s="43"/>
      <c r="AK52" s="44"/>
      <c r="AP52" s="111"/>
      <c r="AQ52" s="111"/>
    </row>
    <row r="53" spans="2:75" s="29" customFormat="1" ht="14.25" customHeight="1" x14ac:dyDescent="0.15">
      <c r="B53" s="55"/>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P53" s="111"/>
      <c r="AQ53" s="111"/>
    </row>
    <row r="54" spans="2:75" s="29" customFormat="1" ht="14.25" customHeight="1" x14ac:dyDescent="0.15">
      <c r="B54" s="105"/>
      <c r="C54" s="43"/>
      <c r="D54" s="54"/>
      <c r="E54" s="54"/>
      <c r="F54" s="54"/>
      <c r="G54" s="54"/>
      <c r="H54" s="54"/>
      <c r="I54" s="106"/>
      <c r="J54" s="106"/>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P54" s="111"/>
      <c r="AQ54" s="111"/>
      <c r="AS54" s="58"/>
      <c r="AT54" s="58"/>
      <c r="AU54" s="58"/>
      <c r="AV54" s="58"/>
      <c r="AW54" s="58"/>
      <c r="AX54" s="58"/>
      <c r="AY54" s="58"/>
      <c r="AZ54" s="58"/>
      <c r="BA54" s="58"/>
      <c r="BB54" s="58"/>
      <c r="BC54" s="58"/>
      <c r="BD54" s="58"/>
      <c r="BE54" s="58"/>
    </row>
    <row r="55" spans="2:75" s="29" customFormat="1" ht="14.25" customHeight="1" x14ac:dyDescent="0.15">
      <c r="B55" s="105"/>
      <c r="C55" s="43"/>
      <c r="D55" s="43"/>
      <c r="E55" s="43"/>
      <c r="F55" s="43"/>
      <c r="G55" s="43"/>
      <c r="H55" s="43"/>
      <c r="I55" s="106"/>
      <c r="J55" s="106"/>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P55" s="58"/>
      <c r="AQ55" s="37"/>
      <c r="AR55" s="37"/>
      <c r="AS55" s="37"/>
      <c r="AT55" s="37"/>
      <c r="AU55" s="37"/>
      <c r="AV55" s="37"/>
      <c r="AW55" s="37"/>
      <c r="AX55" s="111"/>
    </row>
    <row r="56" spans="2:75" s="29" customFormat="1" ht="14.25" customHeight="1" x14ac:dyDescent="0.15">
      <c r="B56" s="105"/>
      <c r="C56" s="55"/>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Q56" s="36"/>
      <c r="AR56" s="36"/>
      <c r="AS56" s="36"/>
      <c r="AT56" s="36"/>
      <c r="AU56" s="36"/>
      <c r="AV56" s="36"/>
      <c r="AW56" s="111"/>
      <c r="AX56" s="111"/>
    </row>
    <row r="57" spans="2:75" s="29" customFormat="1" ht="14.25" customHeight="1" x14ac:dyDescent="0.15">
      <c r="B57" s="105"/>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row>
    <row r="58" spans="2:75" ht="14.25" customHeight="1" x14ac:dyDescent="0.15">
      <c r="B58" s="5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row>
    <row r="59" spans="2:75" ht="14.25" customHeight="1" x14ac:dyDescent="0.15">
      <c r="B59" s="5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2:75" ht="20.100000000000001" customHeight="1" x14ac:dyDescent="0.15">
      <c r="B60" s="5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2:75" ht="20.100000000000001" customHeight="1" x14ac:dyDescent="0.15">
      <c r="B61" s="5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2:75" ht="20.100000000000001" customHeight="1" x14ac:dyDescent="0.15">
      <c r="B62" s="5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2:75" ht="20.100000000000001" customHeight="1" x14ac:dyDescent="0.15">
      <c r="B63" s="5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row>
    <row r="64" spans="2:75" ht="20.100000000000001" customHeight="1" x14ac:dyDescent="0.15">
      <c r="B64" s="5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row>
    <row r="65" spans="2:37" ht="20.100000000000001" customHeight="1" x14ac:dyDescent="0.15">
      <c r="B65" s="5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row>
    <row r="66" spans="2:37" ht="20.100000000000001" customHeight="1" x14ac:dyDescent="0.15">
      <c r="B66" s="58"/>
    </row>
    <row r="67" spans="2:37" ht="20.100000000000001" customHeight="1" x14ac:dyDescent="0.15">
      <c r="B67" s="58"/>
    </row>
    <row r="68" spans="2:37" ht="20.100000000000001" customHeight="1" x14ac:dyDescent="0.15">
      <c r="B68" s="58"/>
    </row>
    <row r="69" spans="2:37" ht="20.100000000000001" customHeight="1" x14ac:dyDescent="0.15">
      <c r="B69" s="58"/>
    </row>
    <row r="70" spans="2:37" ht="20.100000000000001" customHeight="1" x14ac:dyDescent="0.15">
      <c r="B70" s="58"/>
    </row>
    <row r="71" spans="2:37" ht="20.100000000000001" customHeight="1" x14ac:dyDescent="0.15">
      <c r="B71" s="58"/>
    </row>
    <row r="72" spans="2:37" ht="20.100000000000001" customHeight="1" x14ac:dyDescent="0.15">
      <c r="B72" s="58"/>
    </row>
    <row r="73" spans="2:37" ht="20.100000000000001" customHeight="1" x14ac:dyDescent="0.15">
      <c r="B73" s="58"/>
    </row>
    <row r="74" spans="2:37" ht="20.100000000000001" customHeight="1" x14ac:dyDescent="0.15">
      <c r="B74" s="58"/>
    </row>
    <row r="75" spans="2:37" ht="20.100000000000001" customHeight="1" x14ac:dyDescent="0.15">
      <c r="B75" s="58"/>
    </row>
    <row r="76" spans="2:37" ht="20.100000000000001" customHeight="1" x14ac:dyDescent="0.15">
      <c r="B76" s="58"/>
    </row>
    <row r="77" spans="2:37" ht="20.100000000000001" customHeight="1" x14ac:dyDescent="0.15">
      <c r="B77" s="58"/>
    </row>
    <row r="78" spans="2:37" ht="20.100000000000001" customHeight="1" x14ac:dyDescent="0.15">
      <c r="B78" s="58"/>
    </row>
    <row r="79" spans="2:37" ht="20.100000000000001" customHeight="1" x14ac:dyDescent="0.15">
      <c r="B79" s="58"/>
    </row>
    <row r="80" spans="2:37" ht="20.100000000000001" customHeight="1" x14ac:dyDescent="0.15">
      <c r="B80" s="58"/>
    </row>
    <row r="81" spans="2:2" ht="20.100000000000001" customHeight="1" x14ac:dyDescent="0.15">
      <c r="B81" s="58"/>
    </row>
    <row r="82" spans="2:2" ht="20.100000000000001" customHeight="1" x14ac:dyDescent="0.15">
      <c r="B82" s="58"/>
    </row>
    <row r="83" spans="2:2" ht="20.100000000000001" customHeight="1" x14ac:dyDescent="0.15">
      <c r="B83" s="58"/>
    </row>
    <row r="84" spans="2:2" ht="20.100000000000001" customHeight="1" x14ac:dyDescent="0.15">
      <c r="B84" s="58"/>
    </row>
    <row r="85" spans="2:2" ht="20.100000000000001" customHeight="1" x14ac:dyDescent="0.15">
      <c r="B85" s="58"/>
    </row>
    <row r="86" spans="2:2" ht="20.100000000000001" customHeight="1" x14ac:dyDescent="0.15">
      <c r="B86" s="58"/>
    </row>
    <row r="87" spans="2:2" ht="20.100000000000001" customHeight="1" x14ac:dyDescent="0.15">
      <c r="B87" s="58"/>
    </row>
    <row r="88" spans="2:2" ht="20.100000000000001" customHeight="1" x14ac:dyDescent="0.15">
      <c r="B88" s="58"/>
    </row>
    <row r="89" spans="2:2" ht="20.100000000000001" customHeight="1" x14ac:dyDescent="0.15">
      <c r="B89" s="58"/>
    </row>
    <row r="90" spans="2:2" ht="20.100000000000001" customHeight="1" x14ac:dyDescent="0.15">
      <c r="B90" s="58"/>
    </row>
    <row r="91" spans="2:2" ht="20.100000000000001" customHeight="1" x14ac:dyDescent="0.15">
      <c r="B91" s="58"/>
    </row>
    <row r="92" spans="2:2" ht="20.100000000000001" customHeight="1" x14ac:dyDescent="0.15">
      <c r="B92" s="58"/>
    </row>
    <row r="93" spans="2:2" ht="20.100000000000001" customHeight="1" x14ac:dyDescent="0.15">
      <c r="B93" s="58"/>
    </row>
    <row r="94" spans="2:2" ht="20.100000000000001" customHeight="1" x14ac:dyDescent="0.15">
      <c r="B94" s="58"/>
    </row>
    <row r="95" spans="2:2" ht="20.100000000000001" customHeight="1" x14ac:dyDescent="0.15">
      <c r="B95" s="58"/>
    </row>
    <row r="96" spans="2:2" ht="20.100000000000001" customHeight="1" x14ac:dyDescent="0.15">
      <c r="B96" s="58"/>
    </row>
    <row r="97" spans="2:2" ht="20.100000000000001" customHeight="1" x14ac:dyDescent="0.15">
      <c r="B97" s="58"/>
    </row>
    <row r="98" spans="2:2" ht="20.100000000000001" customHeight="1" x14ac:dyDescent="0.15">
      <c r="B98" s="58"/>
    </row>
    <row r="99" spans="2:2" ht="20.100000000000001" customHeight="1" x14ac:dyDescent="0.15">
      <c r="B99" s="58"/>
    </row>
    <row r="100" spans="2:2" ht="20.100000000000001" customHeight="1" x14ac:dyDescent="0.15">
      <c r="B100" s="58"/>
    </row>
    <row r="101" spans="2:2" ht="20.100000000000001" customHeight="1" x14ac:dyDescent="0.15">
      <c r="B101" s="58"/>
    </row>
    <row r="102" spans="2:2" ht="20.100000000000001" customHeight="1" x14ac:dyDescent="0.15">
      <c r="B102" s="58"/>
    </row>
    <row r="103" spans="2:2" ht="20.100000000000001" customHeight="1" x14ac:dyDescent="0.15">
      <c r="B103" s="58"/>
    </row>
    <row r="104" spans="2:2" ht="20.100000000000001" customHeight="1" x14ac:dyDescent="0.15">
      <c r="B104" s="58"/>
    </row>
    <row r="105" spans="2:2" ht="20.100000000000001" customHeight="1" x14ac:dyDescent="0.15">
      <c r="B105" s="58"/>
    </row>
    <row r="106" spans="2:2" ht="20.100000000000001" customHeight="1" x14ac:dyDescent="0.15">
      <c r="B106" s="58"/>
    </row>
    <row r="107" spans="2:2" ht="20.100000000000001" customHeight="1" x14ac:dyDescent="0.15">
      <c r="B107" s="58"/>
    </row>
    <row r="108" spans="2:2" ht="20.100000000000001" customHeight="1" x14ac:dyDescent="0.15">
      <c r="B108" s="58"/>
    </row>
    <row r="109" spans="2:2" ht="20.100000000000001" customHeight="1" x14ac:dyDescent="0.15">
      <c r="B109" s="58"/>
    </row>
    <row r="110" spans="2:2" ht="20.100000000000001" customHeight="1" x14ac:dyDescent="0.15">
      <c r="B110" s="58"/>
    </row>
    <row r="111" spans="2:2" ht="20.100000000000001" customHeight="1" x14ac:dyDescent="0.15">
      <c r="B111" s="58"/>
    </row>
    <row r="112" spans="2:2" ht="20.100000000000001" customHeight="1" x14ac:dyDescent="0.15">
      <c r="B112" s="58"/>
    </row>
    <row r="113" spans="2:2" ht="20.100000000000001" customHeight="1" x14ac:dyDescent="0.15">
      <c r="B113" s="58"/>
    </row>
    <row r="114" spans="2:2" ht="20.100000000000001" customHeight="1" x14ac:dyDescent="0.15">
      <c r="B114" s="58"/>
    </row>
    <row r="115" spans="2:2" ht="20.100000000000001" customHeight="1" x14ac:dyDescent="0.15">
      <c r="B115" s="58"/>
    </row>
    <row r="116" spans="2:2" ht="20.100000000000001" customHeight="1" x14ac:dyDescent="0.15">
      <c r="B116" s="58"/>
    </row>
    <row r="117" spans="2:2" ht="20.100000000000001" customHeight="1" x14ac:dyDescent="0.15">
      <c r="B117" s="58"/>
    </row>
    <row r="118" spans="2:2" ht="20.100000000000001" customHeight="1" x14ac:dyDescent="0.15">
      <c r="B118" s="58"/>
    </row>
    <row r="119" spans="2:2" ht="20.100000000000001" customHeight="1" x14ac:dyDescent="0.15">
      <c r="B119" s="58"/>
    </row>
    <row r="120" spans="2:2" ht="20.100000000000001" customHeight="1" x14ac:dyDescent="0.15">
      <c r="B120" s="58"/>
    </row>
    <row r="121" spans="2:2" ht="20.100000000000001" customHeight="1" x14ac:dyDescent="0.15">
      <c r="B121" s="58"/>
    </row>
    <row r="122" spans="2:2" ht="20.100000000000001" customHeight="1" x14ac:dyDescent="0.15">
      <c r="B122" s="58"/>
    </row>
    <row r="123" spans="2:2" ht="20.100000000000001" customHeight="1" x14ac:dyDescent="0.15">
      <c r="B123" s="58"/>
    </row>
    <row r="124" spans="2:2" ht="20.100000000000001" customHeight="1" x14ac:dyDescent="0.15">
      <c r="B124" s="58"/>
    </row>
    <row r="125" spans="2:2" ht="20.100000000000001" customHeight="1" x14ac:dyDescent="0.15">
      <c r="B125" s="58"/>
    </row>
    <row r="126" spans="2:2" ht="20.100000000000001" customHeight="1" x14ac:dyDescent="0.15">
      <c r="B126" s="58"/>
    </row>
    <row r="127" spans="2:2" ht="20.100000000000001" customHeight="1" x14ac:dyDescent="0.15">
      <c r="B127" s="58"/>
    </row>
    <row r="128" spans="2:2" ht="20.100000000000001" customHeight="1" x14ac:dyDescent="0.15">
      <c r="B128" s="58"/>
    </row>
    <row r="129" spans="2:2" ht="20.100000000000001" customHeight="1" x14ac:dyDescent="0.15">
      <c r="B129" s="58"/>
    </row>
    <row r="130" spans="2:2" ht="20.100000000000001" customHeight="1" x14ac:dyDescent="0.15">
      <c r="B130" s="58"/>
    </row>
    <row r="131" spans="2:2" ht="20.100000000000001" customHeight="1" x14ac:dyDescent="0.15">
      <c r="B131" s="58"/>
    </row>
    <row r="132" spans="2:2" ht="20.100000000000001" customHeight="1" x14ac:dyDescent="0.15">
      <c r="B132" s="58"/>
    </row>
    <row r="133" spans="2:2" ht="20.100000000000001" customHeight="1" x14ac:dyDescent="0.15">
      <c r="B133" s="58"/>
    </row>
    <row r="134" spans="2:2" ht="20.100000000000001" customHeight="1" x14ac:dyDescent="0.15">
      <c r="B134" s="58"/>
    </row>
    <row r="135" spans="2:2" ht="20.100000000000001" customHeight="1" x14ac:dyDescent="0.15">
      <c r="B135" s="58"/>
    </row>
    <row r="136" spans="2:2" ht="20.100000000000001" customHeight="1" x14ac:dyDescent="0.15">
      <c r="B136" s="58"/>
    </row>
    <row r="137" spans="2:2" ht="20.100000000000001" customHeight="1" x14ac:dyDescent="0.15">
      <c r="B137" s="58"/>
    </row>
    <row r="138" spans="2:2" ht="20.100000000000001" customHeight="1" x14ac:dyDescent="0.15">
      <c r="B138" s="58"/>
    </row>
    <row r="139" spans="2:2" ht="20.100000000000001" customHeight="1" x14ac:dyDescent="0.15">
      <c r="B139" s="58"/>
    </row>
    <row r="140" spans="2:2" ht="20.100000000000001" customHeight="1" x14ac:dyDescent="0.15">
      <c r="B140" s="58"/>
    </row>
    <row r="141" spans="2:2" ht="20.100000000000001" customHeight="1" x14ac:dyDescent="0.15">
      <c r="B141" s="58"/>
    </row>
    <row r="142" spans="2:2" ht="20.100000000000001" customHeight="1" x14ac:dyDescent="0.15">
      <c r="B142" s="58"/>
    </row>
    <row r="143" spans="2:2" ht="20.100000000000001" customHeight="1" x14ac:dyDescent="0.15">
      <c r="B143" s="58"/>
    </row>
    <row r="144" spans="2:2" ht="20.100000000000001" customHeight="1" x14ac:dyDescent="0.15">
      <c r="B144" s="58"/>
    </row>
    <row r="145" spans="2:2" ht="20.100000000000001" customHeight="1" x14ac:dyDescent="0.15">
      <c r="B145" s="58"/>
    </row>
    <row r="146" spans="2:2" ht="20.100000000000001" customHeight="1" x14ac:dyDescent="0.15">
      <c r="B146" s="58"/>
    </row>
    <row r="147" spans="2:2" ht="20.100000000000001" customHeight="1" x14ac:dyDescent="0.15">
      <c r="B147" s="58"/>
    </row>
    <row r="148" spans="2:2" ht="20.100000000000001" customHeight="1" x14ac:dyDescent="0.15">
      <c r="B148" s="58"/>
    </row>
    <row r="149" spans="2:2" ht="20.100000000000001" customHeight="1" x14ac:dyDescent="0.15">
      <c r="B149" s="58"/>
    </row>
    <row r="150" spans="2:2" ht="20.100000000000001" customHeight="1" x14ac:dyDescent="0.15">
      <c r="B150" s="58"/>
    </row>
    <row r="151" spans="2:2" ht="20.100000000000001" customHeight="1" x14ac:dyDescent="0.15">
      <c r="B151" s="58"/>
    </row>
    <row r="152" spans="2:2" ht="20.100000000000001" customHeight="1" x14ac:dyDescent="0.15">
      <c r="B152" s="58"/>
    </row>
    <row r="153" spans="2:2" ht="20.100000000000001" customHeight="1" x14ac:dyDescent="0.15">
      <c r="B153" s="58"/>
    </row>
    <row r="154" spans="2:2" ht="20.100000000000001" customHeight="1" x14ac:dyDescent="0.15">
      <c r="B154" s="58"/>
    </row>
    <row r="155" spans="2:2" ht="20.100000000000001" customHeight="1" x14ac:dyDescent="0.15">
      <c r="B155" s="58"/>
    </row>
    <row r="156" spans="2:2" ht="20.100000000000001" customHeight="1" x14ac:dyDescent="0.15">
      <c r="B156" s="58"/>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theme="0"/>
    <pageSetUpPr fitToPage="1"/>
  </sheetPr>
  <dimension ref="A1:BU62"/>
  <sheetViews>
    <sheetView showGridLines="0" tabSelected="1" view="pageBreakPreview" zoomScale="85" zoomScaleNormal="100" zoomScaleSheetLayoutView="85" workbookViewId="0">
      <selection activeCell="B16" sqref="B16:D17"/>
    </sheetView>
  </sheetViews>
  <sheetFormatPr defaultColWidth="2.5" defaultRowHeight="20.100000000000001" customHeight="1" x14ac:dyDescent="0.15"/>
  <cols>
    <col min="1" max="16" width="2.875" style="27" customWidth="1"/>
    <col min="17" max="17" width="4" style="27" customWidth="1"/>
    <col min="18" max="18" width="4.25" style="27" customWidth="1"/>
    <col min="19" max="35" width="2.5" style="27" customWidth="1"/>
    <col min="36" max="37" width="2.875" style="27" customWidth="1"/>
    <col min="38" max="16384" width="2.5" style="27"/>
  </cols>
  <sheetData>
    <row r="1" spans="1:73" ht="14.25" customHeight="1" x14ac:dyDescent="0.15">
      <c r="A1" s="69" t="s">
        <v>105</v>
      </c>
      <c r="O1" s="28"/>
      <c r="X1" s="29" t="s">
        <v>0</v>
      </c>
      <c r="Y1" s="29"/>
      <c r="Z1" s="29"/>
      <c r="AA1" s="29"/>
      <c r="AB1" s="29"/>
      <c r="AC1" s="29"/>
      <c r="AD1" s="29"/>
      <c r="AE1" s="29"/>
      <c r="AF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row>
    <row r="2" spans="1:73" ht="14.25" customHeight="1" x14ac:dyDescent="0.15">
      <c r="X2" s="29"/>
      <c r="Y2" s="29"/>
      <c r="Z2" s="29"/>
      <c r="AA2" s="29"/>
      <c r="AB2" s="29"/>
      <c r="AC2" s="29"/>
      <c r="AD2" s="29"/>
      <c r="AE2" s="29"/>
      <c r="AF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row>
    <row r="3" spans="1:73" ht="14.25" customHeight="1" x14ac:dyDescent="0.15">
      <c r="W3" s="30"/>
      <c r="X3" s="30"/>
      <c r="Y3" s="30"/>
      <c r="Z3" s="30"/>
      <c r="AA3" s="30"/>
      <c r="AB3" s="30"/>
      <c r="AC3" s="30"/>
      <c r="AD3" s="30"/>
      <c r="AE3" s="30"/>
      <c r="AF3" s="30"/>
      <c r="AG3" s="30"/>
      <c r="AH3" s="30"/>
      <c r="AI3" s="30"/>
      <c r="AJ3" s="30"/>
      <c r="AK3" s="30"/>
      <c r="AN3" s="29"/>
      <c r="AO3" s="29"/>
      <c r="AP3" s="29"/>
      <c r="AQ3" s="29"/>
      <c r="AR3" s="29"/>
      <c r="AS3" s="29"/>
      <c r="AT3" s="29"/>
      <c r="AU3" s="29"/>
      <c r="AV3" s="29"/>
      <c r="AW3" s="29"/>
      <c r="AX3" s="29"/>
      <c r="AY3" s="29"/>
      <c r="AZ3" s="29"/>
      <c r="BA3" s="29"/>
      <c r="BB3" s="29"/>
      <c r="BC3" s="29"/>
      <c r="BD3" s="29"/>
      <c r="BE3" s="29"/>
      <c r="BF3" s="29"/>
      <c r="BG3" s="29"/>
      <c r="BH3" s="29"/>
      <c r="BI3" s="30"/>
      <c r="BJ3" s="30"/>
      <c r="BK3" s="30"/>
      <c r="BM3" s="30"/>
      <c r="BN3" s="30"/>
      <c r="BO3" s="30"/>
      <c r="BP3" s="30"/>
      <c r="BQ3" s="30"/>
      <c r="BR3" s="30"/>
      <c r="BS3" s="30"/>
      <c r="BT3" s="30"/>
      <c r="BU3" s="30"/>
    </row>
    <row r="4" spans="1:73" ht="14.25" customHeight="1" x14ac:dyDescent="0.15">
      <c r="A4" s="594" t="s">
        <v>45</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30"/>
      <c r="AK4" s="30"/>
      <c r="AN4" s="29"/>
      <c r="AO4" s="29"/>
      <c r="AP4" s="29"/>
      <c r="AQ4" s="29"/>
      <c r="AR4" s="29"/>
      <c r="AS4" s="29"/>
      <c r="AT4" s="29"/>
      <c r="AU4" s="29"/>
      <c r="AV4" s="29"/>
      <c r="AW4" s="29"/>
      <c r="AX4" s="29"/>
      <c r="AY4" s="29"/>
      <c r="AZ4" s="29"/>
      <c r="BA4" s="29"/>
      <c r="BB4" s="29"/>
      <c r="BC4" s="29"/>
      <c r="BD4" s="29"/>
      <c r="BE4" s="29"/>
      <c r="BF4" s="29"/>
      <c r="BG4" s="29"/>
      <c r="BH4" s="29"/>
      <c r="BI4" s="30"/>
      <c r="BJ4" s="30"/>
      <c r="BK4" s="30"/>
      <c r="BM4" s="30"/>
      <c r="BN4" s="30"/>
      <c r="BO4" s="30"/>
      <c r="BP4" s="30"/>
      <c r="BQ4" s="30"/>
      <c r="BR4" s="30"/>
      <c r="BS4" s="30"/>
      <c r="BT4" s="30"/>
      <c r="BU4" s="30"/>
    </row>
    <row r="5" spans="1:73" ht="14.25" customHeight="1" x14ac:dyDescent="0.15">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row>
    <row r="6" spans="1:73" ht="14.25" customHeight="1" x14ac:dyDescent="0.15">
      <c r="F6" s="29"/>
      <c r="G6" s="29"/>
      <c r="H6" s="29"/>
      <c r="I6" s="29"/>
      <c r="J6" s="29"/>
      <c r="K6" s="29"/>
      <c r="L6" s="29"/>
      <c r="M6" s="29"/>
      <c r="N6" s="29"/>
      <c r="O6" s="29"/>
      <c r="P6" s="29"/>
      <c r="Q6" s="29"/>
      <c r="R6" s="29"/>
      <c r="S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row>
    <row r="7" spans="1:73" ht="14.25" customHeight="1" x14ac:dyDescent="0.15">
      <c r="B7" s="29"/>
      <c r="C7" s="29"/>
      <c r="E7" s="29"/>
      <c r="F7" s="29"/>
      <c r="G7" s="29"/>
      <c r="H7" s="29"/>
      <c r="I7" s="29"/>
      <c r="J7" s="29"/>
      <c r="K7" s="29"/>
      <c r="L7" s="29"/>
      <c r="Z7" s="405"/>
      <c r="AA7" s="405"/>
      <c r="AB7" s="405"/>
      <c r="AC7" s="5" t="s">
        <v>1</v>
      </c>
      <c r="AD7" s="405"/>
      <c r="AE7" s="405"/>
      <c r="AF7" s="5" t="s">
        <v>2</v>
      </c>
      <c r="AG7" s="405"/>
      <c r="AH7" s="405"/>
      <c r="AI7" s="5" t="s">
        <v>3</v>
      </c>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row>
    <row r="8" spans="1:73" ht="14.25" customHeight="1" x14ac:dyDescent="0.15">
      <c r="B8" s="29"/>
      <c r="C8" s="29"/>
      <c r="D8" s="29"/>
      <c r="E8" s="29"/>
      <c r="F8" s="29"/>
      <c r="G8" s="29"/>
      <c r="H8" s="29"/>
      <c r="I8" s="29"/>
      <c r="J8" s="29"/>
      <c r="K8" s="29"/>
      <c r="L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row>
    <row r="9" spans="1:73" ht="18" customHeight="1" x14ac:dyDescent="0.15">
      <c r="A9" s="31"/>
      <c r="B9" s="406"/>
      <c r="C9" s="406"/>
      <c r="D9" s="406"/>
      <c r="E9" s="406"/>
      <c r="F9" s="406"/>
      <c r="G9" s="405" t="s">
        <v>101</v>
      </c>
      <c r="H9" s="405"/>
      <c r="I9" s="405"/>
      <c r="J9" s="405"/>
      <c r="K9" s="405"/>
      <c r="L9" s="405"/>
      <c r="R9" s="595" t="s">
        <v>37</v>
      </c>
      <c r="S9" s="595"/>
      <c r="T9" s="595"/>
      <c r="U9" s="595"/>
      <c r="V9" s="596"/>
      <c r="W9" s="596"/>
      <c r="X9" s="596"/>
      <c r="Y9" s="596"/>
      <c r="Z9" s="596"/>
      <c r="AA9" s="596"/>
      <c r="AB9" s="596"/>
      <c r="AC9" s="596"/>
      <c r="AD9" s="596"/>
      <c r="AE9" s="596"/>
      <c r="AF9" s="596"/>
      <c r="AG9" s="596"/>
      <c r="AH9" s="596"/>
      <c r="AI9" s="596"/>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1:73" ht="18" customHeight="1" x14ac:dyDescent="0.15">
      <c r="B10" s="406"/>
      <c r="C10" s="406"/>
      <c r="D10" s="406"/>
      <c r="E10" s="406"/>
      <c r="F10" s="406"/>
      <c r="G10" s="405"/>
      <c r="H10" s="405"/>
      <c r="I10" s="405"/>
      <c r="J10" s="405"/>
      <c r="K10" s="405"/>
      <c r="L10" s="405"/>
      <c r="R10" s="595"/>
      <c r="S10" s="595"/>
      <c r="T10" s="595"/>
      <c r="U10" s="595"/>
      <c r="V10" s="596"/>
      <c r="W10" s="596"/>
      <c r="X10" s="596"/>
      <c r="Y10" s="596"/>
      <c r="Z10" s="596"/>
      <c r="AA10" s="596"/>
      <c r="AB10" s="596"/>
      <c r="AC10" s="596"/>
      <c r="AD10" s="596"/>
      <c r="AE10" s="596"/>
      <c r="AF10" s="596"/>
      <c r="AG10" s="596"/>
      <c r="AH10" s="596"/>
      <c r="AI10" s="596"/>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row>
    <row r="11" spans="1:73" ht="18" customHeight="1" x14ac:dyDescent="0.15">
      <c r="B11" s="29"/>
      <c r="C11" s="29"/>
      <c r="D11" s="29"/>
      <c r="E11" s="29"/>
      <c r="F11" s="29"/>
      <c r="G11" s="29"/>
      <c r="H11" s="29"/>
      <c r="I11" s="29"/>
      <c r="J11" s="29"/>
      <c r="K11" s="29"/>
      <c r="L11" s="29"/>
      <c r="N11" s="31" t="s">
        <v>104</v>
      </c>
      <c r="R11" s="595" t="s">
        <v>38</v>
      </c>
      <c r="S11" s="595"/>
      <c r="T11" s="595"/>
      <c r="U11" s="595"/>
      <c r="V11" s="596"/>
      <c r="W11" s="596"/>
      <c r="X11" s="596"/>
      <c r="Y11" s="596"/>
      <c r="Z11" s="596"/>
      <c r="AA11" s="596"/>
      <c r="AB11" s="596"/>
      <c r="AC11" s="596"/>
      <c r="AD11" s="596"/>
      <c r="AE11" s="596"/>
      <c r="AF11" s="596"/>
      <c r="AG11" s="596"/>
      <c r="AH11" s="596"/>
      <c r="AI11" s="596"/>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row>
    <row r="12" spans="1:73" ht="18" customHeight="1" x14ac:dyDescent="0.15">
      <c r="B12" s="29"/>
      <c r="C12" s="29"/>
      <c r="D12" s="29"/>
      <c r="E12" s="29"/>
      <c r="F12" s="29"/>
      <c r="G12" s="29"/>
      <c r="H12" s="29"/>
      <c r="I12" s="29"/>
      <c r="J12" s="29"/>
      <c r="K12" s="29"/>
      <c r="L12" s="29"/>
      <c r="R12" s="595"/>
      <c r="S12" s="595"/>
      <c r="T12" s="595"/>
      <c r="U12" s="595"/>
      <c r="V12" s="596"/>
      <c r="W12" s="596"/>
      <c r="X12" s="596"/>
      <c r="Y12" s="596"/>
      <c r="Z12" s="596"/>
      <c r="AA12" s="596"/>
      <c r="AB12" s="596"/>
      <c r="AC12" s="596"/>
      <c r="AD12" s="596"/>
      <c r="AE12" s="596"/>
      <c r="AF12" s="596"/>
      <c r="AG12" s="596"/>
      <c r="AH12" s="596"/>
      <c r="AI12" s="596"/>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row>
    <row r="13" spans="1:73" ht="18" customHeight="1" x14ac:dyDescent="0.15">
      <c r="B13" s="29"/>
      <c r="C13" s="29"/>
      <c r="D13" s="29"/>
      <c r="E13" s="29"/>
      <c r="F13" s="29"/>
      <c r="G13" s="29"/>
      <c r="H13" s="29"/>
      <c r="I13" s="29"/>
      <c r="J13" s="29"/>
      <c r="K13" s="29"/>
      <c r="L13" s="29"/>
      <c r="R13" s="595" t="s">
        <v>5</v>
      </c>
      <c r="S13" s="595"/>
      <c r="T13" s="595"/>
      <c r="U13" s="595"/>
      <c r="V13" s="595"/>
      <c r="W13" s="595"/>
      <c r="X13" s="595"/>
      <c r="Y13" s="596"/>
      <c r="Z13" s="596"/>
      <c r="AA13" s="596"/>
      <c r="AB13" s="596"/>
      <c r="AC13" s="596"/>
      <c r="AD13" s="596"/>
      <c r="AE13" s="596"/>
      <c r="AF13" s="596"/>
      <c r="AG13" s="596"/>
      <c r="AH13" s="596"/>
      <c r="AI13" s="596"/>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row>
    <row r="14" spans="1:73" ht="18" customHeight="1" x14ac:dyDescent="0.15">
      <c r="B14" s="29"/>
      <c r="C14" s="29"/>
      <c r="D14" s="29"/>
      <c r="E14" s="29"/>
      <c r="F14" s="29"/>
      <c r="G14" s="29"/>
      <c r="H14" s="29"/>
      <c r="I14" s="29"/>
      <c r="J14" s="29"/>
      <c r="K14" s="29"/>
      <c r="L14" s="29"/>
      <c r="R14" s="595"/>
      <c r="S14" s="595"/>
      <c r="T14" s="595"/>
      <c r="U14" s="595"/>
      <c r="V14" s="595"/>
      <c r="W14" s="595"/>
      <c r="X14" s="595"/>
      <c r="Y14" s="596"/>
      <c r="Z14" s="596"/>
      <c r="AA14" s="596"/>
      <c r="AB14" s="596"/>
      <c r="AC14" s="596"/>
      <c r="AD14" s="596"/>
      <c r="AE14" s="596"/>
      <c r="AF14" s="596"/>
      <c r="AG14" s="596"/>
      <c r="AH14" s="596"/>
      <c r="AI14" s="596"/>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row>
    <row r="15" spans="1:73" ht="14.25" customHeight="1" x14ac:dyDescent="0.15">
      <c r="B15" s="29"/>
      <c r="C15" s="29"/>
      <c r="D15" s="29"/>
      <c r="E15" s="29"/>
      <c r="F15" s="29"/>
      <c r="G15" s="29"/>
      <c r="H15" s="29"/>
      <c r="I15" s="29"/>
      <c r="J15" s="29"/>
      <c r="K15" s="29"/>
      <c r="L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row>
    <row r="16" spans="1:73" ht="14.25" customHeight="1" x14ac:dyDescent="0.15">
      <c r="D16" s="27" t="s">
        <v>46</v>
      </c>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row>
    <row r="17" spans="1:73" ht="14.25" customHeight="1" x14ac:dyDescent="0.1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3" s="29" customFormat="1" ht="19.7" customHeight="1" x14ac:dyDescent="0.15">
      <c r="H18" s="30"/>
      <c r="I18" s="30"/>
      <c r="J18" s="30"/>
      <c r="K18" s="30"/>
      <c r="L18" s="30"/>
      <c r="M18" s="30"/>
      <c r="N18" s="30"/>
      <c r="O18" s="30"/>
      <c r="P18" s="30"/>
      <c r="Q18" s="30"/>
      <c r="R18" s="30"/>
      <c r="S18" s="409" t="s">
        <v>41</v>
      </c>
      <c r="T18" s="410"/>
      <c r="U18" s="410"/>
      <c r="V18" s="410"/>
      <c r="W18" s="410"/>
      <c r="X18" s="410"/>
      <c r="Y18" s="411"/>
      <c r="Z18" s="38"/>
      <c r="AA18" s="39"/>
      <c r="AB18" s="33"/>
      <c r="AC18" s="40"/>
      <c r="AD18" s="39"/>
      <c r="AE18" s="39"/>
      <c r="AF18" s="39"/>
      <c r="AG18" s="39"/>
      <c r="AH18" s="39"/>
      <c r="AI18" s="34"/>
      <c r="AJ18" s="30"/>
      <c r="AK18" s="30"/>
      <c r="AN18" s="67"/>
      <c r="AO18" s="67"/>
      <c r="AP18" s="67"/>
      <c r="AQ18" s="67"/>
      <c r="AR18" s="67"/>
      <c r="AS18" s="67"/>
      <c r="AT18" s="67"/>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s="29" customFormat="1" ht="19.7" customHeight="1" x14ac:dyDescent="0.15">
      <c r="H19" s="30"/>
      <c r="I19" s="30"/>
      <c r="J19" s="30"/>
      <c r="K19" s="30"/>
      <c r="L19" s="30"/>
      <c r="M19" s="30"/>
      <c r="N19" s="30"/>
      <c r="O19" s="30"/>
      <c r="P19" s="30"/>
      <c r="Q19" s="30"/>
      <c r="R19" s="30"/>
      <c r="S19" s="409" t="s">
        <v>96</v>
      </c>
      <c r="T19" s="410"/>
      <c r="U19" s="410"/>
      <c r="V19" s="411"/>
      <c r="W19" s="32"/>
      <c r="X19" s="33"/>
      <c r="Y19" s="33"/>
      <c r="Z19" s="33"/>
      <c r="AA19" s="33"/>
      <c r="AB19" s="33"/>
      <c r="AC19" s="33"/>
      <c r="AD19" s="33"/>
      <c r="AE19" s="33"/>
      <c r="AF19" s="33"/>
      <c r="AG19" s="33"/>
      <c r="AH19" s="33"/>
      <c r="AI19" s="34"/>
      <c r="AJ19" s="30"/>
      <c r="AK19" s="30"/>
      <c r="AN19" s="67"/>
      <c r="AO19" s="67"/>
      <c r="AP19" s="67"/>
      <c r="AQ19" s="67"/>
      <c r="AR19" s="67"/>
      <c r="AS19" s="67"/>
      <c r="AT19" s="67"/>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s="29" customFormat="1" ht="14.25" customHeight="1" x14ac:dyDescent="0.15">
      <c r="A20" s="634" t="s">
        <v>47</v>
      </c>
      <c r="B20" s="635"/>
      <c r="C20" s="635"/>
      <c r="D20" s="635"/>
      <c r="E20" s="635"/>
      <c r="F20" s="635"/>
      <c r="G20" s="635"/>
      <c r="H20" s="635"/>
      <c r="I20" s="635"/>
      <c r="J20" s="635"/>
      <c r="K20" s="635"/>
      <c r="L20" s="635"/>
      <c r="M20" s="635"/>
      <c r="N20" s="635"/>
      <c r="O20" s="635"/>
      <c r="P20" s="635"/>
      <c r="Q20" s="635"/>
      <c r="R20" s="646"/>
      <c r="S20" s="606" t="s">
        <v>38</v>
      </c>
      <c r="T20" s="607"/>
      <c r="U20" s="610"/>
      <c r="V20" s="610"/>
      <c r="W20" s="610"/>
      <c r="X20" s="610"/>
      <c r="Y20" s="610"/>
      <c r="Z20" s="610"/>
      <c r="AA20" s="610"/>
      <c r="AB20" s="610"/>
      <c r="AC20" s="610"/>
      <c r="AD20" s="610"/>
      <c r="AE20" s="610"/>
      <c r="AF20" s="610"/>
      <c r="AG20" s="610"/>
      <c r="AH20" s="610"/>
      <c r="AI20" s="611"/>
      <c r="AJ20" s="30"/>
      <c r="AK20" s="30"/>
      <c r="AN20" s="67"/>
      <c r="AO20" s="67"/>
      <c r="AP20" s="67"/>
      <c r="AQ20" s="67"/>
      <c r="AR20" s="67"/>
      <c r="AS20" s="67"/>
      <c r="AT20" s="67"/>
      <c r="AU20" s="30"/>
      <c r="AV20" s="30"/>
      <c r="AW20" s="30"/>
      <c r="AX20" s="30"/>
      <c r="AY20" s="35"/>
      <c r="AZ20" s="35"/>
      <c r="BA20" s="30"/>
      <c r="BB20" s="30"/>
      <c r="BC20" s="30"/>
      <c r="BD20" s="30"/>
      <c r="BE20" s="67"/>
      <c r="BF20" s="35"/>
      <c r="BG20" s="30"/>
      <c r="BI20" s="30"/>
      <c r="BK20" s="30"/>
      <c r="BL20" s="30"/>
      <c r="BM20" s="30"/>
      <c r="BN20" s="30"/>
      <c r="BP20" s="30"/>
      <c r="BQ20" s="30"/>
      <c r="BR20" s="30"/>
      <c r="BS20" s="30"/>
      <c r="BT20" s="30"/>
      <c r="BU20" s="30"/>
    </row>
    <row r="21" spans="1:73" s="29" customFormat="1" ht="14.25" customHeight="1" x14ac:dyDescent="0.15">
      <c r="A21" s="636"/>
      <c r="B21" s="637"/>
      <c r="C21" s="637"/>
      <c r="D21" s="637"/>
      <c r="E21" s="637"/>
      <c r="F21" s="637"/>
      <c r="G21" s="637"/>
      <c r="H21" s="637"/>
      <c r="I21" s="637"/>
      <c r="J21" s="637"/>
      <c r="K21" s="637"/>
      <c r="L21" s="637"/>
      <c r="M21" s="637"/>
      <c r="N21" s="637"/>
      <c r="O21" s="637"/>
      <c r="P21" s="637"/>
      <c r="Q21" s="637"/>
      <c r="R21" s="647"/>
      <c r="S21" s="608"/>
      <c r="T21" s="609"/>
      <c r="U21" s="612"/>
      <c r="V21" s="612"/>
      <c r="W21" s="612"/>
      <c r="X21" s="612"/>
      <c r="Y21" s="612"/>
      <c r="Z21" s="612"/>
      <c r="AA21" s="612"/>
      <c r="AB21" s="612"/>
      <c r="AC21" s="612"/>
      <c r="AD21" s="612"/>
      <c r="AE21" s="612"/>
      <c r="AF21" s="612"/>
      <c r="AG21" s="612"/>
      <c r="AH21" s="612"/>
      <c r="AI21" s="613"/>
      <c r="AJ21" s="30"/>
      <c r="AK21" s="30"/>
      <c r="AN21" s="67"/>
      <c r="AO21" s="67"/>
      <c r="AP21" s="67"/>
      <c r="AQ21" s="67"/>
      <c r="AR21" s="67"/>
      <c r="AS21" s="67"/>
      <c r="AT21" s="67"/>
      <c r="AU21" s="30"/>
      <c r="AV21" s="30"/>
      <c r="AW21" s="30"/>
      <c r="AX21" s="30"/>
      <c r="AY21" s="35"/>
      <c r="AZ21" s="35"/>
      <c r="BA21" s="30"/>
      <c r="BB21" s="30"/>
      <c r="BC21" s="30"/>
      <c r="BD21" s="30"/>
      <c r="BE21" s="35"/>
      <c r="BF21" s="35"/>
      <c r="BG21" s="30"/>
      <c r="BI21" s="30"/>
      <c r="BK21" s="30"/>
      <c r="BL21" s="30"/>
      <c r="BM21" s="30"/>
      <c r="BN21" s="30"/>
      <c r="BO21" s="30"/>
      <c r="BP21" s="30"/>
      <c r="BQ21" s="30"/>
      <c r="BR21" s="30"/>
      <c r="BS21" s="30"/>
      <c r="BT21" s="30"/>
      <c r="BU21" s="30"/>
    </row>
    <row r="22" spans="1:73" s="29" customFormat="1" ht="14.25" customHeight="1" x14ac:dyDescent="0.15">
      <c r="A22" s="636"/>
      <c r="B22" s="637"/>
      <c r="C22" s="637"/>
      <c r="D22" s="637"/>
      <c r="E22" s="637"/>
      <c r="F22" s="637"/>
      <c r="G22" s="637"/>
      <c r="H22" s="637"/>
      <c r="I22" s="637"/>
      <c r="J22" s="637"/>
      <c r="K22" s="637"/>
      <c r="L22" s="637"/>
      <c r="M22" s="637"/>
      <c r="N22" s="637"/>
      <c r="O22" s="637"/>
      <c r="P22" s="637"/>
      <c r="Q22" s="637"/>
      <c r="R22" s="647"/>
      <c r="S22" s="614" t="s">
        <v>37</v>
      </c>
      <c r="T22" s="615"/>
      <c r="U22" s="615"/>
      <c r="V22" s="615"/>
      <c r="W22" s="615"/>
      <c r="X22" s="615"/>
      <c r="Y22" s="615"/>
      <c r="Z22" s="615"/>
      <c r="AA22" s="615"/>
      <c r="AB22" s="615"/>
      <c r="AC22" s="615"/>
      <c r="AD22" s="615"/>
      <c r="AE22" s="615"/>
      <c r="AF22" s="615"/>
      <c r="AG22" s="615"/>
      <c r="AH22" s="615"/>
      <c r="AI22" s="616"/>
      <c r="AJ22" s="30"/>
      <c r="AK22" s="30"/>
      <c r="AN22" s="67"/>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s="29" customFormat="1" ht="14.25" customHeight="1" x14ac:dyDescent="0.15">
      <c r="A23" s="636"/>
      <c r="B23" s="637"/>
      <c r="C23" s="637"/>
      <c r="D23" s="637"/>
      <c r="E23" s="637"/>
      <c r="F23" s="637"/>
      <c r="G23" s="637"/>
      <c r="H23" s="637"/>
      <c r="I23" s="637"/>
      <c r="J23" s="637"/>
      <c r="K23" s="637"/>
      <c r="L23" s="637"/>
      <c r="M23" s="637"/>
      <c r="N23" s="637"/>
      <c r="O23" s="637"/>
      <c r="P23" s="637"/>
      <c r="Q23" s="637"/>
      <c r="R23" s="647"/>
      <c r="S23" s="617"/>
      <c r="T23" s="618"/>
      <c r="U23" s="618"/>
      <c r="V23" s="618"/>
      <c r="W23" s="618"/>
      <c r="X23" s="618"/>
      <c r="Y23" s="618"/>
      <c r="Z23" s="618"/>
      <c r="AA23" s="618"/>
      <c r="AB23" s="618"/>
      <c r="AC23" s="618"/>
      <c r="AD23" s="618"/>
      <c r="AE23" s="618"/>
      <c r="AF23" s="618"/>
      <c r="AG23" s="618"/>
      <c r="AH23" s="618"/>
      <c r="AI23" s="619"/>
      <c r="AJ23" s="30"/>
      <c r="AK23" s="30"/>
      <c r="AN23" s="67"/>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s="29" customFormat="1" ht="14.25" customHeight="1" x14ac:dyDescent="0.15">
      <c r="A24" s="638"/>
      <c r="B24" s="639"/>
      <c r="C24" s="639"/>
      <c r="D24" s="639"/>
      <c r="E24" s="639"/>
      <c r="F24" s="639"/>
      <c r="G24" s="639"/>
      <c r="H24" s="639"/>
      <c r="I24" s="639"/>
      <c r="J24" s="639"/>
      <c r="K24" s="639"/>
      <c r="L24" s="639"/>
      <c r="M24" s="639"/>
      <c r="N24" s="639"/>
      <c r="O24" s="639"/>
      <c r="P24" s="639"/>
      <c r="Q24" s="639"/>
      <c r="R24" s="648"/>
      <c r="S24" s="620"/>
      <c r="T24" s="612"/>
      <c r="U24" s="612"/>
      <c r="V24" s="612"/>
      <c r="W24" s="612"/>
      <c r="X24" s="612"/>
      <c r="Y24" s="612"/>
      <c r="Z24" s="612"/>
      <c r="AA24" s="612"/>
      <c r="AB24" s="612"/>
      <c r="AC24" s="612"/>
      <c r="AD24" s="612"/>
      <c r="AE24" s="612"/>
      <c r="AF24" s="612"/>
      <c r="AG24" s="612"/>
      <c r="AH24" s="612"/>
      <c r="AI24" s="613"/>
      <c r="AN24" s="67"/>
      <c r="AO24" s="67"/>
    </row>
    <row r="25" spans="1:73" s="29" customFormat="1" ht="22.7" customHeight="1" x14ac:dyDescent="0.15">
      <c r="A25" s="649" t="s">
        <v>48</v>
      </c>
      <c r="B25" s="670"/>
      <c r="C25" s="670"/>
      <c r="D25" s="670"/>
      <c r="E25" s="670"/>
      <c r="F25" s="670"/>
      <c r="G25" s="670"/>
      <c r="H25" s="670"/>
      <c r="I25" s="670"/>
      <c r="J25" s="670"/>
      <c r="K25" s="670"/>
      <c r="L25" s="670"/>
      <c r="M25" s="670"/>
      <c r="N25" s="670"/>
      <c r="O25" s="670"/>
      <c r="P25" s="670"/>
      <c r="Q25" s="670"/>
      <c r="R25" s="650"/>
      <c r="S25" s="675"/>
      <c r="T25" s="676"/>
      <c r="U25" s="676"/>
      <c r="V25" s="676"/>
      <c r="W25" s="676"/>
      <c r="X25" s="676"/>
      <c r="Y25" s="676"/>
      <c r="Z25" s="676"/>
      <c r="AA25" s="676"/>
      <c r="AB25" s="676"/>
      <c r="AC25" s="676"/>
      <c r="AD25" s="676"/>
      <c r="AE25" s="676"/>
      <c r="AF25" s="676"/>
      <c r="AG25" s="676"/>
      <c r="AH25" s="676"/>
      <c r="AI25" s="677"/>
      <c r="AN25" s="67"/>
      <c r="AO25" s="67"/>
    </row>
    <row r="26" spans="1:73" s="29" customFormat="1" ht="14.25" customHeight="1" x14ac:dyDescent="0.15">
      <c r="A26" s="649" t="s">
        <v>49</v>
      </c>
      <c r="B26" s="670"/>
      <c r="C26" s="670"/>
      <c r="D26" s="670"/>
      <c r="E26" s="670"/>
      <c r="F26" s="670"/>
      <c r="G26" s="670"/>
      <c r="H26" s="670"/>
      <c r="I26" s="670"/>
      <c r="J26" s="670"/>
      <c r="K26" s="670"/>
      <c r="L26" s="670"/>
      <c r="M26" s="670"/>
      <c r="N26" s="670"/>
      <c r="O26" s="670"/>
      <c r="P26" s="670"/>
      <c r="Q26" s="670"/>
      <c r="R26" s="650"/>
      <c r="S26" s="649"/>
      <c r="T26" s="670"/>
      <c r="U26" s="670"/>
      <c r="V26" s="670"/>
      <c r="W26" s="670"/>
      <c r="X26" s="65" t="s">
        <v>42</v>
      </c>
      <c r="Y26" s="670"/>
      <c r="Z26" s="670"/>
      <c r="AA26" s="670"/>
      <c r="AB26" s="65" t="s">
        <v>50</v>
      </c>
      <c r="AC26" s="670"/>
      <c r="AD26" s="670"/>
      <c r="AE26" s="670"/>
      <c r="AF26" s="65" t="s">
        <v>51</v>
      </c>
      <c r="AG26" s="670"/>
      <c r="AH26" s="670"/>
      <c r="AI26" s="650"/>
      <c r="AN26" s="67"/>
      <c r="AO26" s="67"/>
    </row>
    <row r="27" spans="1:73" s="29" customFormat="1" ht="14.25" customHeight="1" x14ac:dyDescent="0.15">
      <c r="A27" s="649" t="s">
        <v>52</v>
      </c>
      <c r="B27" s="670"/>
      <c r="C27" s="670"/>
      <c r="D27" s="670"/>
      <c r="E27" s="670"/>
      <c r="F27" s="670"/>
      <c r="G27" s="670"/>
      <c r="H27" s="670"/>
      <c r="I27" s="670"/>
      <c r="J27" s="670"/>
      <c r="K27" s="670"/>
      <c r="L27" s="670"/>
      <c r="M27" s="670"/>
      <c r="N27" s="670"/>
      <c r="O27" s="670"/>
      <c r="P27" s="670"/>
      <c r="Q27" s="670"/>
      <c r="R27" s="650"/>
      <c r="S27" s="649" t="s">
        <v>53</v>
      </c>
      <c r="T27" s="670"/>
      <c r="U27" s="670"/>
      <c r="V27" s="670"/>
      <c r="W27" s="670"/>
      <c r="X27" s="670"/>
      <c r="Y27" s="670"/>
      <c r="Z27" s="670"/>
      <c r="AA27" s="670"/>
      <c r="AB27" s="670"/>
      <c r="AC27" s="670"/>
      <c r="AD27" s="670"/>
      <c r="AE27" s="670"/>
      <c r="AF27" s="670"/>
      <c r="AG27" s="670"/>
      <c r="AH27" s="670"/>
      <c r="AI27" s="650"/>
      <c r="AN27" s="67"/>
      <c r="AO27" s="67"/>
    </row>
    <row r="28" spans="1:73" s="29" customFormat="1" ht="18.75" customHeight="1" x14ac:dyDescent="0.15">
      <c r="A28" s="634"/>
      <c r="B28" s="646"/>
      <c r="C28" s="42" t="s">
        <v>54</v>
      </c>
      <c r="D28" s="43"/>
      <c r="E28" s="43"/>
      <c r="F28" s="43"/>
      <c r="G28" s="43"/>
      <c r="H28" s="43"/>
      <c r="I28" s="43"/>
      <c r="J28" s="43"/>
      <c r="K28" s="43"/>
      <c r="L28" s="43"/>
      <c r="M28" s="43"/>
      <c r="N28" s="43"/>
      <c r="O28" s="43"/>
      <c r="P28" s="44"/>
      <c r="Q28" s="44"/>
      <c r="R28" s="45"/>
      <c r="S28" s="80" t="s">
        <v>55</v>
      </c>
      <c r="T28" s="81"/>
      <c r="U28" s="81"/>
      <c r="V28" s="81"/>
      <c r="W28" s="81"/>
      <c r="X28" s="81"/>
      <c r="Y28" s="81"/>
      <c r="Z28" s="81"/>
      <c r="AA28" s="81"/>
      <c r="AB28" s="81"/>
      <c r="AC28" s="81"/>
      <c r="AD28" s="81"/>
      <c r="AE28" s="81"/>
      <c r="AF28" s="81"/>
      <c r="AG28" s="81"/>
      <c r="AH28" s="81"/>
      <c r="AI28" s="82"/>
      <c r="AN28" s="67"/>
      <c r="AO28" s="67"/>
    </row>
    <row r="29" spans="1:73" s="29" customFormat="1" ht="18.75" customHeight="1" x14ac:dyDescent="0.15">
      <c r="A29" s="634"/>
      <c r="B29" s="671"/>
      <c r="C29" s="57" t="s">
        <v>56</v>
      </c>
      <c r="D29" s="16"/>
      <c r="E29" s="16"/>
      <c r="F29" s="16"/>
      <c r="G29" s="16"/>
      <c r="H29" s="41"/>
      <c r="I29" s="41"/>
      <c r="J29" s="41"/>
      <c r="K29" s="41"/>
      <c r="L29" s="41"/>
      <c r="M29" s="41"/>
      <c r="N29" s="41"/>
      <c r="O29" s="41"/>
      <c r="P29" s="41"/>
      <c r="Q29" s="44"/>
      <c r="R29" s="45"/>
      <c r="S29" s="672"/>
      <c r="T29" s="673"/>
      <c r="U29" s="673"/>
      <c r="V29" s="673"/>
      <c r="W29" s="673"/>
      <c r="X29" s="673"/>
      <c r="Y29" s="673"/>
      <c r="Z29" s="673"/>
      <c r="AA29" s="673"/>
      <c r="AB29" s="673"/>
      <c r="AC29" s="673"/>
      <c r="AD29" s="673"/>
      <c r="AE29" s="673"/>
      <c r="AF29" s="673"/>
      <c r="AG29" s="673"/>
      <c r="AH29" s="673"/>
      <c r="AI29" s="674"/>
      <c r="AN29" s="67"/>
      <c r="AO29" s="67"/>
    </row>
    <row r="30" spans="1:73" s="29" customFormat="1" ht="18.75" customHeight="1" x14ac:dyDescent="0.15">
      <c r="A30" s="634"/>
      <c r="B30" s="671"/>
      <c r="C30" s="57" t="s">
        <v>57</v>
      </c>
      <c r="D30" s="16"/>
      <c r="E30" s="16"/>
      <c r="F30" s="16"/>
      <c r="G30" s="16"/>
      <c r="H30" s="41"/>
      <c r="I30" s="41"/>
      <c r="J30" s="41"/>
      <c r="K30" s="41"/>
      <c r="L30" s="41"/>
      <c r="M30" s="41"/>
      <c r="N30" s="41"/>
      <c r="O30" s="41"/>
      <c r="P30" s="41"/>
      <c r="Q30" s="41"/>
      <c r="R30" s="47"/>
      <c r="S30" s="672"/>
      <c r="T30" s="673"/>
      <c r="U30" s="673"/>
      <c r="V30" s="673"/>
      <c r="W30" s="673"/>
      <c r="X30" s="673"/>
      <c r="Y30" s="673"/>
      <c r="Z30" s="673"/>
      <c r="AA30" s="673"/>
      <c r="AB30" s="673"/>
      <c r="AC30" s="673"/>
      <c r="AD30" s="673"/>
      <c r="AE30" s="673"/>
      <c r="AF30" s="673"/>
      <c r="AG30" s="673"/>
      <c r="AH30" s="673"/>
      <c r="AI30" s="674"/>
      <c r="AN30" s="67"/>
      <c r="AO30" s="67"/>
    </row>
    <row r="31" spans="1:73" s="29" customFormat="1" ht="18.75" customHeight="1" x14ac:dyDescent="0.15">
      <c r="A31" s="634"/>
      <c r="B31" s="646"/>
      <c r="C31" s="42" t="s">
        <v>58</v>
      </c>
      <c r="D31" s="43"/>
      <c r="E31" s="43"/>
      <c r="F31" s="43"/>
      <c r="G31" s="43"/>
      <c r="H31" s="43"/>
      <c r="I31" s="43"/>
      <c r="J31" s="43"/>
      <c r="K31" s="43"/>
      <c r="L31" s="43"/>
      <c r="M31" s="43"/>
      <c r="N31" s="43"/>
      <c r="O31" s="43"/>
      <c r="P31" s="43"/>
      <c r="Q31" s="44"/>
      <c r="R31" s="45"/>
      <c r="S31" s="672"/>
      <c r="T31" s="673"/>
      <c r="U31" s="673"/>
      <c r="V31" s="673"/>
      <c r="W31" s="673"/>
      <c r="X31" s="673"/>
      <c r="Y31" s="673"/>
      <c r="Z31" s="673"/>
      <c r="AA31" s="673"/>
      <c r="AB31" s="673"/>
      <c r="AC31" s="673"/>
      <c r="AD31" s="673"/>
      <c r="AE31" s="673"/>
      <c r="AF31" s="673"/>
      <c r="AG31" s="673"/>
      <c r="AH31" s="673"/>
      <c r="AI31" s="674"/>
      <c r="AN31" s="67"/>
      <c r="AO31" s="67"/>
    </row>
    <row r="32" spans="1:73" s="29" customFormat="1" ht="18.75" customHeight="1" x14ac:dyDescent="0.15">
      <c r="A32" s="634"/>
      <c r="B32" s="646"/>
      <c r="C32" s="68" t="s">
        <v>106</v>
      </c>
      <c r="D32" s="41"/>
      <c r="E32" s="41"/>
      <c r="F32" s="41"/>
      <c r="G32" s="41"/>
      <c r="H32" s="41"/>
      <c r="I32" s="41"/>
      <c r="J32" s="41"/>
      <c r="K32" s="41"/>
      <c r="L32" s="41"/>
      <c r="M32" s="41"/>
      <c r="N32" s="41"/>
      <c r="O32" s="41"/>
      <c r="P32" s="41"/>
      <c r="Q32" s="44"/>
      <c r="R32" s="45"/>
      <c r="S32" s="672"/>
      <c r="T32" s="673"/>
      <c r="U32" s="673"/>
      <c r="V32" s="673"/>
      <c r="W32" s="673"/>
      <c r="X32" s="673"/>
      <c r="Y32" s="673"/>
      <c r="Z32" s="673"/>
      <c r="AA32" s="673"/>
      <c r="AB32" s="673"/>
      <c r="AC32" s="673"/>
      <c r="AD32" s="673"/>
      <c r="AE32" s="673"/>
      <c r="AF32" s="673"/>
      <c r="AG32" s="673"/>
      <c r="AH32" s="673"/>
      <c r="AI32" s="674"/>
      <c r="AN32" s="67"/>
      <c r="AO32" s="67"/>
    </row>
    <row r="33" spans="1:41" s="29" customFormat="1" ht="18.75" customHeight="1" x14ac:dyDescent="0.15">
      <c r="A33" s="634"/>
      <c r="B33" s="646"/>
      <c r="C33" s="68" t="s">
        <v>98</v>
      </c>
      <c r="D33" s="41"/>
      <c r="E33" s="41"/>
      <c r="F33" s="41"/>
      <c r="G33" s="41"/>
      <c r="H33" s="41"/>
      <c r="I33" s="41"/>
      <c r="J33" s="41"/>
      <c r="K33" s="41"/>
      <c r="L33" s="41"/>
      <c r="M33" s="41"/>
      <c r="N33" s="41"/>
      <c r="O33" s="41"/>
      <c r="P33" s="41"/>
      <c r="Q33" s="44"/>
      <c r="R33" s="45"/>
      <c r="S33" s="672"/>
      <c r="T33" s="673"/>
      <c r="U33" s="673"/>
      <c r="V33" s="673"/>
      <c r="W33" s="673"/>
      <c r="X33" s="673"/>
      <c r="Y33" s="673"/>
      <c r="Z33" s="673"/>
      <c r="AA33" s="673"/>
      <c r="AB33" s="673"/>
      <c r="AC33" s="673"/>
      <c r="AD33" s="673"/>
      <c r="AE33" s="673"/>
      <c r="AF33" s="673"/>
      <c r="AG33" s="673"/>
      <c r="AH33" s="673"/>
      <c r="AI33" s="674"/>
      <c r="AN33" s="67"/>
      <c r="AO33" s="67"/>
    </row>
    <row r="34" spans="1:41" s="29" customFormat="1" ht="18.75" customHeight="1" x14ac:dyDescent="0.15">
      <c r="A34" s="634"/>
      <c r="B34" s="646"/>
      <c r="C34" s="42" t="s">
        <v>59</v>
      </c>
      <c r="D34" s="43"/>
      <c r="E34" s="43"/>
      <c r="F34" s="43"/>
      <c r="G34" s="43"/>
      <c r="H34" s="43"/>
      <c r="I34" s="43"/>
      <c r="J34" s="43"/>
      <c r="K34" s="43"/>
      <c r="L34" s="43"/>
      <c r="M34" s="43"/>
      <c r="N34" s="43"/>
      <c r="O34" s="43"/>
      <c r="P34" s="43"/>
      <c r="Q34" s="44"/>
      <c r="R34" s="45"/>
      <c r="S34" s="672"/>
      <c r="T34" s="673"/>
      <c r="U34" s="673"/>
      <c r="V34" s="673"/>
      <c r="W34" s="673"/>
      <c r="X34" s="673"/>
      <c r="Y34" s="673"/>
      <c r="Z34" s="673"/>
      <c r="AA34" s="673"/>
      <c r="AB34" s="673"/>
      <c r="AC34" s="673"/>
      <c r="AD34" s="673"/>
      <c r="AE34" s="673"/>
      <c r="AF34" s="673"/>
      <c r="AG34" s="673"/>
      <c r="AH34" s="673"/>
      <c r="AI34" s="674"/>
      <c r="AN34" s="67"/>
      <c r="AO34" s="67"/>
    </row>
    <row r="35" spans="1:41" s="29" customFormat="1" ht="15.6" customHeight="1" x14ac:dyDescent="0.15">
      <c r="A35" s="638"/>
      <c r="B35" s="648"/>
      <c r="C35" s="42" t="s">
        <v>60</v>
      </c>
      <c r="D35" s="43"/>
      <c r="E35" s="43"/>
      <c r="F35" s="43"/>
      <c r="G35" s="43"/>
      <c r="H35" s="43"/>
      <c r="I35" s="43"/>
      <c r="J35" s="43"/>
      <c r="K35" s="43"/>
      <c r="L35" s="43"/>
      <c r="M35" s="43"/>
      <c r="N35" s="43"/>
      <c r="O35" s="43"/>
      <c r="P35" s="43"/>
      <c r="Q35" s="43"/>
      <c r="R35" s="48"/>
      <c r="S35" s="672"/>
      <c r="T35" s="673"/>
      <c r="U35" s="673"/>
      <c r="V35" s="673"/>
      <c r="W35" s="673"/>
      <c r="X35" s="673"/>
      <c r="Y35" s="673"/>
      <c r="Z35" s="673"/>
      <c r="AA35" s="673"/>
      <c r="AB35" s="673"/>
      <c r="AC35" s="673"/>
      <c r="AD35" s="673"/>
      <c r="AE35" s="673"/>
      <c r="AF35" s="673"/>
      <c r="AG35" s="673"/>
      <c r="AH35" s="673"/>
      <c r="AI35" s="674"/>
      <c r="AN35" s="67"/>
      <c r="AO35" s="67"/>
    </row>
    <row r="36" spans="1:41" s="29" customFormat="1" ht="18.75" customHeight="1" x14ac:dyDescent="0.15">
      <c r="A36" s="634"/>
      <c r="B36" s="646"/>
      <c r="C36" s="46" t="s">
        <v>107</v>
      </c>
      <c r="D36" s="41"/>
      <c r="E36" s="41"/>
      <c r="F36" s="41"/>
      <c r="G36" s="41"/>
      <c r="H36" s="41"/>
      <c r="I36" s="41"/>
      <c r="J36" s="41"/>
      <c r="K36" s="41"/>
      <c r="L36" s="41"/>
      <c r="M36" s="41"/>
      <c r="N36" s="41"/>
      <c r="O36" s="41"/>
      <c r="P36" s="41"/>
      <c r="Q36" s="44"/>
      <c r="R36" s="45"/>
      <c r="S36" s="672"/>
      <c r="T36" s="673"/>
      <c r="U36" s="673"/>
      <c r="V36" s="673"/>
      <c r="W36" s="673"/>
      <c r="X36" s="673"/>
      <c r="Y36" s="673"/>
      <c r="Z36" s="673"/>
      <c r="AA36" s="673"/>
      <c r="AB36" s="673"/>
      <c r="AC36" s="673"/>
      <c r="AD36" s="673"/>
      <c r="AE36" s="673"/>
      <c r="AF36" s="673"/>
      <c r="AG36" s="673"/>
      <c r="AH36" s="673"/>
      <c r="AI36" s="674"/>
      <c r="AN36" s="67"/>
      <c r="AO36" s="67"/>
    </row>
    <row r="37" spans="1:41" s="29" customFormat="1" ht="18.75" customHeight="1" x14ac:dyDescent="0.15">
      <c r="A37" s="634"/>
      <c r="B37" s="646"/>
      <c r="C37" s="68" t="s">
        <v>108</v>
      </c>
      <c r="D37" s="41"/>
      <c r="E37" s="41"/>
      <c r="F37" s="41"/>
      <c r="G37" s="41"/>
      <c r="H37" s="41"/>
      <c r="I37" s="41"/>
      <c r="J37" s="41"/>
      <c r="K37" s="41"/>
      <c r="L37" s="41"/>
      <c r="M37" s="41"/>
      <c r="N37" s="41"/>
      <c r="O37" s="41"/>
      <c r="P37" s="41"/>
      <c r="Q37" s="41"/>
      <c r="R37" s="47"/>
      <c r="S37" s="80" t="s">
        <v>61</v>
      </c>
      <c r="T37" s="83"/>
      <c r="U37" s="83"/>
      <c r="V37" s="83"/>
      <c r="W37" s="83"/>
      <c r="X37" s="83"/>
      <c r="Y37" s="83"/>
      <c r="Z37" s="83"/>
      <c r="AA37" s="83"/>
      <c r="AB37" s="83"/>
      <c r="AC37" s="83"/>
      <c r="AD37" s="83"/>
      <c r="AE37" s="83"/>
      <c r="AF37" s="83"/>
      <c r="AG37" s="83"/>
      <c r="AH37" s="83"/>
      <c r="AI37" s="84"/>
      <c r="AN37" s="67"/>
      <c r="AO37" s="67"/>
    </row>
    <row r="38" spans="1:41" s="29" customFormat="1" ht="18.75" customHeight="1" x14ac:dyDescent="0.15">
      <c r="A38" s="634"/>
      <c r="B38" s="646"/>
      <c r="C38" s="51" t="s">
        <v>62</v>
      </c>
      <c r="D38" s="49"/>
      <c r="E38" s="49"/>
      <c r="F38" s="49"/>
      <c r="G38" s="49"/>
      <c r="H38" s="49"/>
      <c r="I38" s="49"/>
      <c r="J38" s="49"/>
      <c r="K38" s="49"/>
      <c r="L38" s="49"/>
      <c r="M38" s="49"/>
      <c r="N38" s="49"/>
      <c r="O38" s="49"/>
      <c r="P38" s="49"/>
      <c r="Q38" s="49"/>
      <c r="R38" s="50"/>
      <c r="S38" s="655"/>
      <c r="T38" s="656"/>
      <c r="U38" s="656"/>
      <c r="V38" s="656"/>
      <c r="W38" s="656"/>
      <c r="X38" s="656"/>
      <c r="Y38" s="656"/>
      <c r="Z38" s="656"/>
      <c r="AA38" s="656"/>
      <c r="AB38" s="656"/>
      <c r="AC38" s="656"/>
      <c r="AD38" s="656"/>
      <c r="AE38" s="656"/>
      <c r="AF38" s="656"/>
      <c r="AG38" s="656"/>
      <c r="AH38" s="656"/>
      <c r="AI38" s="657"/>
      <c r="AN38" s="67"/>
      <c r="AO38" s="67"/>
    </row>
    <row r="39" spans="1:41" s="29" customFormat="1" ht="18.75" customHeight="1" x14ac:dyDescent="0.15">
      <c r="A39" s="634"/>
      <c r="B39" s="646"/>
      <c r="C39" s="46" t="s">
        <v>137</v>
      </c>
      <c r="D39" s="41"/>
      <c r="E39" s="41"/>
      <c r="F39" s="41"/>
      <c r="G39" s="41"/>
      <c r="H39" s="41"/>
      <c r="I39" s="41"/>
      <c r="J39" s="41"/>
      <c r="K39" s="41"/>
      <c r="L39" s="41"/>
      <c r="M39" s="41"/>
      <c r="N39" s="41"/>
      <c r="O39" s="41"/>
      <c r="P39" s="41"/>
      <c r="Q39" s="41"/>
      <c r="R39" s="47"/>
      <c r="S39" s="655"/>
      <c r="T39" s="656"/>
      <c r="U39" s="656"/>
      <c r="V39" s="656"/>
      <c r="W39" s="656"/>
      <c r="X39" s="656"/>
      <c r="Y39" s="656"/>
      <c r="Z39" s="656"/>
      <c r="AA39" s="656"/>
      <c r="AB39" s="656"/>
      <c r="AC39" s="656"/>
      <c r="AD39" s="656"/>
      <c r="AE39" s="656"/>
      <c r="AF39" s="656"/>
      <c r="AG39" s="656"/>
      <c r="AH39" s="656"/>
      <c r="AI39" s="657"/>
      <c r="AN39" s="67"/>
      <c r="AO39" s="67"/>
    </row>
    <row r="40" spans="1:41" s="29" customFormat="1" ht="18.75" customHeight="1" x14ac:dyDescent="0.15">
      <c r="A40" s="634"/>
      <c r="B40" s="646"/>
      <c r="C40" s="661" t="s">
        <v>63</v>
      </c>
      <c r="D40" s="662"/>
      <c r="E40" s="662"/>
      <c r="F40" s="662"/>
      <c r="G40" s="662"/>
      <c r="H40" s="662"/>
      <c r="I40" s="662"/>
      <c r="J40" s="662"/>
      <c r="K40" s="662"/>
      <c r="L40" s="662"/>
      <c r="M40" s="662"/>
      <c r="N40" s="662"/>
      <c r="O40" s="662"/>
      <c r="P40" s="662"/>
      <c r="Q40" s="662"/>
      <c r="R40" s="663"/>
      <c r="S40" s="655"/>
      <c r="T40" s="656"/>
      <c r="U40" s="656"/>
      <c r="V40" s="656"/>
      <c r="W40" s="656"/>
      <c r="X40" s="656"/>
      <c r="Y40" s="656"/>
      <c r="Z40" s="656"/>
      <c r="AA40" s="656"/>
      <c r="AB40" s="656"/>
      <c r="AC40" s="656"/>
      <c r="AD40" s="656"/>
      <c r="AE40" s="656"/>
      <c r="AF40" s="656"/>
      <c r="AG40" s="656"/>
      <c r="AH40" s="656"/>
      <c r="AI40" s="657"/>
      <c r="AN40" s="67"/>
      <c r="AO40" s="67"/>
    </row>
    <row r="41" spans="1:41" s="29" customFormat="1" ht="18.75" customHeight="1" x14ac:dyDescent="0.15">
      <c r="A41" s="634"/>
      <c r="B41" s="646"/>
      <c r="C41" s="664" t="s">
        <v>136</v>
      </c>
      <c r="D41" s="665"/>
      <c r="E41" s="665"/>
      <c r="F41" s="665"/>
      <c r="G41" s="665"/>
      <c r="H41" s="665"/>
      <c r="I41" s="665"/>
      <c r="J41" s="665"/>
      <c r="K41" s="665"/>
      <c r="L41" s="665"/>
      <c r="M41" s="665"/>
      <c r="N41" s="665"/>
      <c r="O41" s="665"/>
      <c r="P41" s="665"/>
      <c r="Q41" s="665"/>
      <c r="R41" s="666"/>
      <c r="S41" s="655"/>
      <c r="T41" s="656"/>
      <c r="U41" s="656"/>
      <c r="V41" s="656"/>
      <c r="W41" s="656"/>
      <c r="X41" s="656"/>
      <c r="Y41" s="656"/>
      <c r="Z41" s="656"/>
      <c r="AA41" s="656"/>
      <c r="AB41" s="656"/>
      <c r="AC41" s="656"/>
      <c r="AD41" s="656"/>
      <c r="AE41" s="656"/>
      <c r="AF41" s="656"/>
      <c r="AG41" s="656"/>
      <c r="AH41" s="656"/>
      <c r="AI41" s="657"/>
      <c r="AN41" s="67"/>
      <c r="AO41" s="67"/>
    </row>
    <row r="42" spans="1:41" s="29" customFormat="1" ht="18.75" customHeight="1" x14ac:dyDescent="0.15">
      <c r="A42" s="638"/>
      <c r="B42" s="648"/>
      <c r="C42" s="667" t="s">
        <v>109</v>
      </c>
      <c r="D42" s="668"/>
      <c r="E42" s="668"/>
      <c r="F42" s="668"/>
      <c r="G42" s="668"/>
      <c r="H42" s="668"/>
      <c r="I42" s="668"/>
      <c r="J42" s="668"/>
      <c r="K42" s="668"/>
      <c r="L42" s="668"/>
      <c r="M42" s="668"/>
      <c r="N42" s="668"/>
      <c r="O42" s="668"/>
      <c r="P42" s="668"/>
      <c r="Q42" s="668"/>
      <c r="R42" s="669"/>
      <c r="S42" s="655"/>
      <c r="T42" s="656"/>
      <c r="U42" s="656"/>
      <c r="V42" s="656"/>
      <c r="W42" s="656"/>
      <c r="X42" s="656"/>
      <c r="Y42" s="656"/>
      <c r="Z42" s="656"/>
      <c r="AA42" s="656"/>
      <c r="AB42" s="656"/>
      <c r="AC42" s="656"/>
      <c r="AD42" s="656"/>
      <c r="AE42" s="656"/>
      <c r="AF42" s="656"/>
      <c r="AG42" s="656"/>
      <c r="AH42" s="656"/>
      <c r="AI42" s="657"/>
      <c r="AN42" s="67"/>
      <c r="AO42" s="67"/>
    </row>
    <row r="43" spans="1:41" s="29" customFormat="1" ht="18.75" customHeight="1" x14ac:dyDescent="0.15">
      <c r="A43" s="634"/>
      <c r="B43" s="646"/>
      <c r="C43" s="42" t="s">
        <v>110</v>
      </c>
      <c r="D43" s="43"/>
      <c r="E43" s="43"/>
      <c r="F43" s="43"/>
      <c r="G43" s="43"/>
      <c r="H43" s="43"/>
      <c r="I43" s="43"/>
      <c r="J43" s="43"/>
      <c r="K43" s="43"/>
      <c r="L43" s="43"/>
      <c r="M43" s="43"/>
      <c r="N43" s="43"/>
      <c r="O43" s="43"/>
      <c r="P43" s="43"/>
      <c r="Q43" s="44"/>
      <c r="R43" s="45"/>
      <c r="S43" s="655"/>
      <c r="T43" s="656"/>
      <c r="U43" s="656"/>
      <c r="V43" s="656"/>
      <c r="W43" s="656"/>
      <c r="X43" s="656"/>
      <c r="Y43" s="656"/>
      <c r="Z43" s="656"/>
      <c r="AA43" s="656"/>
      <c r="AB43" s="656"/>
      <c r="AC43" s="656"/>
      <c r="AD43" s="656"/>
      <c r="AE43" s="656"/>
      <c r="AF43" s="656"/>
      <c r="AG43" s="656"/>
      <c r="AH43" s="656"/>
      <c r="AI43" s="657"/>
      <c r="AN43" s="67"/>
      <c r="AO43" s="67"/>
    </row>
    <row r="44" spans="1:41" s="29" customFormat="1" ht="18.75" customHeight="1" x14ac:dyDescent="0.15">
      <c r="A44" s="634"/>
      <c r="B44" s="646"/>
      <c r="C44" s="46" t="s">
        <v>64</v>
      </c>
      <c r="D44" s="41"/>
      <c r="E44" s="41"/>
      <c r="F44" s="41"/>
      <c r="G44" s="41"/>
      <c r="H44" s="41"/>
      <c r="I44" s="41"/>
      <c r="J44" s="41"/>
      <c r="K44" s="41"/>
      <c r="L44" s="41"/>
      <c r="M44" s="41"/>
      <c r="N44" s="41"/>
      <c r="O44" s="41"/>
      <c r="P44" s="41"/>
      <c r="Q44" s="41"/>
      <c r="R44" s="47"/>
      <c r="S44" s="655"/>
      <c r="T44" s="656"/>
      <c r="U44" s="656"/>
      <c r="V44" s="656"/>
      <c r="W44" s="656"/>
      <c r="X44" s="656"/>
      <c r="Y44" s="656"/>
      <c r="Z44" s="656"/>
      <c r="AA44" s="656"/>
      <c r="AB44" s="656"/>
      <c r="AC44" s="656"/>
      <c r="AD44" s="656"/>
      <c r="AE44" s="656"/>
      <c r="AF44" s="656"/>
      <c r="AG44" s="656"/>
      <c r="AH44" s="656"/>
      <c r="AI44" s="657"/>
      <c r="AN44" s="67"/>
      <c r="AO44" s="67"/>
    </row>
    <row r="45" spans="1:41" s="29" customFormat="1" ht="18.600000000000001" customHeight="1" x14ac:dyDescent="0.15">
      <c r="A45" s="634"/>
      <c r="B45" s="646"/>
      <c r="C45" s="42" t="s">
        <v>111</v>
      </c>
      <c r="D45" s="43"/>
      <c r="E45" s="43"/>
      <c r="F45" s="43"/>
      <c r="G45" s="43"/>
      <c r="H45" s="43"/>
      <c r="I45" s="43"/>
      <c r="J45" s="43"/>
      <c r="K45" s="43"/>
      <c r="L45" s="43"/>
      <c r="M45" s="43"/>
      <c r="N45" s="43"/>
      <c r="O45" s="43"/>
      <c r="P45" s="43"/>
      <c r="Q45" s="44"/>
      <c r="R45" s="45"/>
      <c r="S45" s="655"/>
      <c r="T45" s="656"/>
      <c r="U45" s="656"/>
      <c r="V45" s="656"/>
      <c r="W45" s="656"/>
      <c r="X45" s="656"/>
      <c r="Y45" s="656"/>
      <c r="Z45" s="656"/>
      <c r="AA45" s="656"/>
      <c r="AB45" s="656"/>
      <c r="AC45" s="656"/>
      <c r="AD45" s="656"/>
      <c r="AE45" s="656"/>
      <c r="AF45" s="656"/>
      <c r="AG45" s="656"/>
      <c r="AH45" s="656"/>
      <c r="AI45" s="657"/>
      <c r="AN45" s="67"/>
      <c r="AO45" s="67"/>
    </row>
    <row r="46" spans="1:41" s="29" customFormat="1" ht="18.600000000000001" customHeight="1" x14ac:dyDescent="0.15">
      <c r="A46" s="64"/>
      <c r="B46" s="66"/>
      <c r="C46" s="46" t="s">
        <v>112</v>
      </c>
      <c r="D46" s="41"/>
      <c r="E46" s="41"/>
      <c r="F46" s="41"/>
      <c r="G46" s="41"/>
      <c r="H46" s="41"/>
      <c r="I46" s="41"/>
      <c r="J46" s="41"/>
      <c r="K46" s="41"/>
      <c r="L46" s="41"/>
      <c r="M46" s="41"/>
      <c r="N46" s="41"/>
      <c r="O46" s="41"/>
      <c r="P46" s="41"/>
      <c r="Q46" s="41"/>
      <c r="R46" s="47"/>
      <c r="S46" s="655"/>
      <c r="T46" s="656"/>
      <c r="U46" s="656"/>
      <c r="V46" s="656"/>
      <c r="W46" s="656"/>
      <c r="X46" s="656"/>
      <c r="Y46" s="656"/>
      <c r="Z46" s="656"/>
      <c r="AA46" s="656"/>
      <c r="AB46" s="656"/>
      <c r="AC46" s="656"/>
      <c r="AD46" s="656"/>
      <c r="AE46" s="656"/>
      <c r="AF46" s="656"/>
      <c r="AG46" s="656"/>
      <c r="AH46" s="656"/>
      <c r="AI46" s="657"/>
      <c r="AN46" s="67"/>
      <c r="AO46" s="67"/>
    </row>
    <row r="47" spans="1:41" s="29" customFormat="1" ht="18.75" customHeight="1" x14ac:dyDescent="0.15">
      <c r="A47" s="649"/>
      <c r="B47" s="650"/>
      <c r="C47" s="46" t="s">
        <v>65</v>
      </c>
      <c r="D47" s="41"/>
      <c r="E47" s="41"/>
      <c r="F47" s="41"/>
      <c r="G47" s="41"/>
      <c r="H47" s="41"/>
      <c r="I47" s="41"/>
      <c r="J47" s="41"/>
      <c r="K47" s="41"/>
      <c r="L47" s="41"/>
      <c r="M47" s="41"/>
      <c r="N47" s="41"/>
      <c r="O47" s="41"/>
      <c r="P47" s="41"/>
      <c r="Q47" s="41"/>
      <c r="R47" s="47"/>
      <c r="S47" s="658"/>
      <c r="T47" s="659"/>
      <c r="U47" s="659"/>
      <c r="V47" s="659"/>
      <c r="W47" s="659"/>
      <c r="X47" s="659"/>
      <c r="Y47" s="659"/>
      <c r="Z47" s="659"/>
      <c r="AA47" s="659"/>
      <c r="AB47" s="659"/>
      <c r="AC47" s="659"/>
      <c r="AD47" s="659"/>
      <c r="AE47" s="659"/>
      <c r="AF47" s="659"/>
      <c r="AG47" s="659"/>
      <c r="AH47" s="659"/>
      <c r="AI47" s="660"/>
      <c r="AN47" s="67"/>
      <c r="AO47" s="67"/>
    </row>
    <row r="48" spans="1:41" s="29" customFormat="1" ht="14.25" customHeight="1" x14ac:dyDescent="0.15">
      <c r="A48" s="55" t="s">
        <v>36</v>
      </c>
      <c r="B48" s="43"/>
      <c r="C48" s="651" t="s">
        <v>113</v>
      </c>
      <c r="D48" s="653" t="s">
        <v>97</v>
      </c>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N48" s="67"/>
      <c r="AO48" s="67"/>
    </row>
    <row r="49" spans="1:73" s="29" customFormat="1" ht="14.25" customHeight="1" x14ac:dyDescent="0.15">
      <c r="A49" s="53"/>
      <c r="B49" s="43"/>
      <c r="C49" s="652"/>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N49" s="67"/>
      <c r="AO49" s="67"/>
    </row>
    <row r="50" spans="1:73" s="29" customFormat="1" ht="14.25" customHeight="1" x14ac:dyDescent="0.15">
      <c r="A50" s="43"/>
      <c r="B50" s="43"/>
      <c r="C50" s="652"/>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N50" s="67"/>
      <c r="AO50" s="67"/>
    </row>
    <row r="51" spans="1:73" s="29" customFormat="1" ht="14.25" customHeight="1" x14ac:dyDescent="0.15">
      <c r="A51" s="43"/>
      <c r="B51" s="43"/>
      <c r="C51" s="652"/>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N51" s="67"/>
      <c r="AO51" s="67"/>
    </row>
    <row r="52" spans="1:73" s="29" customFormat="1" ht="14.25" customHeight="1" x14ac:dyDescent="0.15">
      <c r="A52" s="43"/>
      <c r="B52" s="54"/>
      <c r="C52" s="652"/>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N52" s="67"/>
      <c r="AO52" s="67"/>
      <c r="AQ52" s="58"/>
      <c r="AR52" s="58"/>
      <c r="AS52" s="58"/>
      <c r="AT52" s="58"/>
      <c r="AU52" s="58"/>
      <c r="AV52" s="58"/>
      <c r="AW52" s="58"/>
      <c r="AX52" s="58"/>
      <c r="AY52" s="58"/>
      <c r="AZ52" s="58"/>
      <c r="BA52" s="58"/>
      <c r="BB52" s="58"/>
      <c r="BC52" s="58"/>
    </row>
    <row r="53" spans="1:73" s="29" customFormat="1" ht="14.25" customHeight="1" x14ac:dyDescent="0.15">
      <c r="A53" s="55"/>
      <c r="B53" s="43"/>
      <c r="C53" s="652"/>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O53" s="36"/>
      <c r="AP53" s="36"/>
      <c r="AQ53" s="36"/>
      <c r="AR53" s="36"/>
      <c r="AS53" s="36"/>
      <c r="AT53" s="36"/>
      <c r="AU53" s="67"/>
      <c r="AV53" s="67"/>
    </row>
    <row r="54" spans="1:73" s="29" customFormat="1" ht="14.25" customHeight="1" x14ac:dyDescent="0.15">
      <c r="A54" s="43"/>
      <c r="B54" s="43"/>
      <c r="C54" s="652"/>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row>
    <row r="55" spans="1:73" ht="14.25"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row>
    <row r="56" spans="1:73" ht="14.2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73" ht="20.100000000000001"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1:73" ht="20.100000000000001"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row>
    <row r="59" spans="1:73" ht="20.100000000000001"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row>
    <row r="60" spans="1:73" ht="20.100000000000001"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row>
    <row r="61" spans="1:73" ht="20.100000000000001"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row>
    <row r="62" spans="1:73" ht="20.100000000000001"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7"/>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theme="0"/>
    <pageSetUpPr fitToPage="1"/>
  </sheetPr>
  <dimension ref="A1:BW135"/>
  <sheetViews>
    <sheetView showGridLines="0" tabSelected="1" view="pageBreakPreview" zoomScaleNormal="100" zoomScaleSheetLayoutView="100" workbookViewId="0">
      <selection activeCell="B16" sqref="B16:D17"/>
    </sheetView>
  </sheetViews>
  <sheetFormatPr defaultColWidth="2.5" defaultRowHeight="21" customHeight="1" x14ac:dyDescent="0.15"/>
  <cols>
    <col min="1" max="1" width="2.5" style="27"/>
    <col min="2" max="2" width="2.5" style="95" customWidth="1"/>
    <col min="3" max="37" width="2.5" style="27" customWidth="1"/>
    <col min="38" max="39" width="2.875" style="27" customWidth="1"/>
    <col min="40" max="16384" width="2.5" style="27"/>
  </cols>
  <sheetData>
    <row r="1" spans="1:75" ht="21" customHeight="1" x14ac:dyDescent="0.15">
      <c r="B1" s="95" t="s">
        <v>226</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21"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21"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21" customHeight="1" x14ac:dyDescent="0.15">
      <c r="A4" s="594" t="s">
        <v>151</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21"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21"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21" customHeight="1" x14ac:dyDescent="0.15">
      <c r="D7" s="29"/>
      <c r="E7" s="29"/>
      <c r="G7" s="29"/>
      <c r="H7" s="29"/>
      <c r="I7" s="29"/>
      <c r="J7" s="29"/>
      <c r="K7" s="29"/>
      <c r="L7" s="29"/>
      <c r="M7" s="29"/>
      <c r="N7" s="29"/>
      <c r="AB7" s="405"/>
      <c r="AC7" s="405"/>
      <c r="AD7" s="405"/>
      <c r="AE7" s="5" t="s">
        <v>1</v>
      </c>
      <c r="AF7" s="405"/>
      <c r="AG7" s="405"/>
      <c r="AH7" s="5" t="s">
        <v>2</v>
      </c>
      <c r="AI7" s="405"/>
      <c r="AJ7" s="405"/>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21" customHeight="1" x14ac:dyDescent="0.15">
      <c r="B8" s="406"/>
      <c r="C8" s="406"/>
      <c r="D8" s="406"/>
      <c r="E8" s="406"/>
      <c r="F8" s="406"/>
      <c r="G8" s="405" t="s">
        <v>101</v>
      </c>
      <c r="H8" s="405"/>
      <c r="I8" s="405"/>
      <c r="J8" s="405"/>
      <c r="K8" s="405"/>
      <c r="L8" s="405"/>
      <c r="M8" s="405"/>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406"/>
      <c r="C9" s="406"/>
      <c r="D9" s="406"/>
      <c r="E9" s="406"/>
      <c r="F9" s="406"/>
      <c r="G9" s="405"/>
      <c r="H9" s="405"/>
      <c r="I9" s="405"/>
      <c r="J9" s="405"/>
      <c r="K9" s="405"/>
      <c r="L9" s="405"/>
      <c r="M9" s="405"/>
      <c r="N9" s="29"/>
      <c r="T9" s="595" t="s">
        <v>37</v>
      </c>
      <c r="U9" s="595"/>
      <c r="V9" s="595"/>
      <c r="W9" s="595"/>
      <c r="X9" s="596"/>
      <c r="Y9" s="596"/>
      <c r="Z9" s="596"/>
      <c r="AA9" s="596"/>
      <c r="AB9" s="596"/>
      <c r="AC9" s="596"/>
      <c r="AD9" s="596"/>
      <c r="AE9" s="596"/>
      <c r="AF9" s="596"/>
      <c r="AG9" s="596"/>
      <c r="AH9" s="596"/>
      <c r="AI9" s="596"/>
      <c r="AJ9" s="596"/>
      <c r="AK9" s="596"/>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D10" s="29"/>
      <c r="E10" s="29"/>
      <c r="F10" s="29"/>
      <c r="G10" s="29"/>
      <c r="H10" s="29"/>
      <c r="I10" s="29"/>
      <c r="J10" s="29"/>
      <c r="K10" s="29"/>
      <c r="L10" s="29"/>
      <c r="M10" s="29"/>
      <c r="N10" s="29"/>
      <c r="T10" s="595"/>
      <c r="U10" s="595"/>
      <c r="V10" s="595"/>
      <c r="W10" s="595"/>
      <c r="X10" s="596"/>
      <c r="Y10" s="596"/>
      <c r="Z10" s="596"/>
      <c r="AA10" s="596"/>
      <c r="AB10" s="596"/>
      <c r="AC10" s="596"/>
      <c r="AD10" s="596"/>
      <c r="AE10" s="596"/>
      <c r="AF10" s="596"/>
      <c r="AG10" s="596"/>
      <c r="AH10" s="596"/>
      <c r="AI10" s="596"/>
      <c r="AJ10" s="596"/>
      <c r="AK10" s="596"/>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595" t="s">
        <v>38</v>
      </c>
      <c r="U11" s="595"/>
      <c r="V11" s="595"/>
      <c r="X11" s="596"/>
      <c r="Y11" s="596"/>
      <c r="Z11" s="596"/>
      <c r="AA11" s="596"/>
      <c r="AB11" s="596"/>
      <c r="AC11" s="596"/>
      <c r="AD11" s="596"/>
      <c r="AE11" s="596"/>
      <c r="AF11" s="596"/>
      <c r="AG11" s="596"/>
      <c r="AH11" s="596"/>
      <c r="AI11" s="596"/>
      <c r="AJ11" s="596"/>
      <c r="AK11" s="596"/>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T12" s="595"/>
      <c r="U12" s="595"/>
      <c r="V12" s="595"/>
      <c r="W12" s="85"/>
      <c r="X12" s="596"/>
      <c r="Y12" s="596"/>
      <c r="Z12" s="596"/>
      <c r="AA12" s="596"/>
      <c r="AB12" s="596"/>
      <c r="AC12" s="596"/>
      <c r="AD12" s="596"/>
      <c r="AE12" s="596"/>
      <c r="AF12" s="596"/>
      <c r="AG12" s="596"/>
      <c r="AH12" s="596"/>
      <c r="AI12" s="596"/>
      <c r="AJ12" s="596"/>
      <c r="AK12" s="596"/>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595" t="s">
        <v>5</v>
      </c>
      <c r="U13" s="595"/>
      <c r="V13" s="595"/>
      <c r="W13" s="595"/>
      <c r="X13" s="595"/>
      <c r="Y13" s="595"/>
      <c r="Z13" s="595"/>
      <c r="AA13" s="596"/>
      <c r="AB13" s="596"/>
      <c r="AC13" s="596"/>
      <c r="AD13" s="596"/>
      <c r="AE13" s="596"/>
      <c r="AF13" s="596"/>
      <c r="AG13" s="596"/>
      <c r="AH13" s="596"/>
      <c r="AI13" s="596"/>
      <c r="AJ13" s="596"/>
      <c r="AK13" s="596"/>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595"/>
      <c r="U14" s="595"/>
      <c r="V14" s="595"/>
      <c r="W14" s="595"/>
      <c r="X14" s="595"/>
      <c r="Y14" s="595"/>
      <c r="Z14" s="595"/>
      <c r="AA14" s="596"/>
      <c r="AB14" s="596"/>
      <c r="AC14" s="596"/>
      <c r="AD14" s="596"/>
      <c r="AE14" s="596"/>
      <c r="AF14" s="596"/>
      <c r="AG14" s="596"/>
      <c r="AH14" s="596"/>
      <c r="AI14" s="596"/>
      <c r="AJ14" s="596"/>
      <c r="AK14" s="596"/>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7.4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21" customHeight="1" x14ac:dyDescent="0.15">
      <c r="F16" s="27" t="s">
        <v>152</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21"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s="29" customFormat="1" ht="21" customHeight="1" x14ac:dyDescent="0.15">
      <c r="B18" s="58"/>
      <c r="J18" s="30"/>
      <c r="K18" s="30"/>
      <c r="L18" s="30"/>
      <c r="M18" s="30"/>
      <c r="N18" s="30"/>
      <c r="O18" s="30"/>
      <c r="P18" s="30"/>
      <c r="Q18" s="30"/>
      <c r="R18" s="30"/>
      <c r="S18" s="30"/>
      <c r="T18" s="30"/>
      <c r="U18" s="409" t="s">
        <v>41</v>
      </c>
      <c r="V18" s="410"/>
      <c r="W18" s="410"/>
      <c r="X18" s="410"/>
      <c r="Y18" s="410"/>
      <c r="Z18" s="410"/>
      <c r="AA18" s="411"/>
      <c r="AB18" s="38"/>
      <c r="AC18" s="39"/>
      <c r="AD18" s="33"/>
      <c r="AE18" s="40"/>
      <c r="AF18" s="39"/>
      <c r="AG18" s="39"/>
      <c r="AH18" s="39"/>
      <c r="AI18" s="39"/>
      <c r="AJ18" s="39"/>
      <c r="AK18" s="34"/>
      <c r="AL18" s="30"/>
      <c r="AM18" s="30"/>
      <c r="AP18" s="111"/>
      <c r="AQ18" s="111"/>
      <c r="AR18" s="111"/>
      <c r="AS18" s="111"/>
      <c r="AT18" s="111"/>
      <c r="AU18" s="111"/>
      <c r="AV18" s="111"/>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row>
    <row r="19" spans="2:75" s="29" customFormat="1" ht="21" customHeight="1" x14ac:dyDescent="0.15">
      <c r="B19" s="58"/>
      <c r="J19" s="30"/>
      <c r="K19" s="30"/>
      <c r="L19" s="30"/>
      <c r="M19" s="30"/>
      <c r="N19" s="30"/>
      <c r="O19" s="30"/>
      <c r="P19" s="30"/>
      <c r="Q19" s="30"/>
      <c r="R19" s="30"/>
      <c r="S19" s="30"/>
      <c r="T19" s="30"/>
      <c r="U19" s="409" t="s">
        <v>96</v>
      </c>
      <c r="V19" s="410"/>
      <c r="W19" s="410"/>
      <c r="X19" s="411"/>
      <c r="Y19" s="32"/>
      <c r="Z19" s="33"/>
      <c r="AA19" s="33"/>
      <c r="AB19" s="33"/>
      <c r="AC19" s="33"/>
      <c r="AD19" s="33"/>
      <c r="AE19" s="33"/>
      <c r="AF19" s="33"/>
      <c r="AG19" s="33"/>
      <c r="AH19" s="33"/>
      <c r="AI19" s="99"/>
      <c r="AJ19" s="99"/>
      <c r="AK19" s="100"/>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21" customHeight="1" x14ac:dyDescent="0.15">
      <c r="B20" s="597" t="s">
        <v>227</v>
      </c>
      <c r="C20" s="598"/>
      <c r="D20" s="598"/>
      <c r="E20" s="598"/>
      <c r="F20" s="598"/>
      <c r="G20" s="598"/>
      <c r="H20" s="598"/>
      <c r="I20" s="598"/>
      <c r="J20" s="598"/>
      <c r="K20" s="598"/>
      <c r="L20" s="598"/>
      <c r="M20" s="598"/>
      <c r="N20" s="598"/>
      <c r="O20" s="598"/>
      <c r="P20" s="598"/>
      <c r="Q20" s="598"/>
      <c r="R20" s="598"/>
      <c r="S20" s="598"/>
      <c r="T20" s="599"/>
      <c r="U20" s="606" t="s">
        <v>38</v>
      </c>
      <c r="V20" s="607"/>
      <c r="W20" s="610"/>
      <c r="X20" s="610"/>
      <c r="Y20" s="610"/>
      <c r="Z20" s="610"/>
      <c r="AA20" s="610"/>
      <c r="AB20" s="610"/>
      <c r="AC20" s="610"/>
      <c r="AD20" s="610"/>
      <c r="AE20" s="610"/>
      <c r="AF20" s="610"/>
      <c r="AG20" s="610"/>
      <c r="AH20" s="610"/>
      <c r="AI20" s="610"/>
      <c r="AJ20" s="610"/>
      <c r="AK20" s="611"/>
      <c r="AL20" s="30"/>
      <c r="AM20" s="30"/>
      <c r="AP20" s="111"/>
      <c r="AQ20" s="111"/>
      <c r="AR20" s="111"/>
      <c r="AS20" s="111"/>
      <c r="AT20" s="111"/>
      <c r="AU20" s="111"/>
      <c r="AV20" s="111"/>
      <c r="AW20" s="30"/>
      <c r="AX20" s="30"/>
      <c r="AY20" s="30"/>
      <c r="AZ20" s="30"/>
      <c r="BA20" s="35"/>
      <c r="BB20" s="35"/>
      <c r="BC20" s="30"/>
      <c r="BD20" s="30"/>
      <c r="BE20" s="30"/>
      <c r="BF20" s="30"/>
      <c r="BG20" s="111"/>
      <c r="BH20" s="35"/>
      <c r="BI20" s="30"/>
      <c r="BK20" s="30"/>
      <c r="BM20" s="30"/>
      <c r="BN20" s="30"/>
      <c r="BO20" s="30"/>
      <c r="BP20" s="30"/>
      <c r="BR20" s="30"/>
      <c r="BS20" s="30"/>
      <c r="BT20" s="30"/>
      <c r="BU20" s="30"/>
      <c r="BV20" s="30"/>
      <c r="BW20" s="30"/>
    </row>
    <row r="21" spans="2:75" s="29" customFormat="1" ht="21" customHeight="1" x14ac:dyDescent="0.15">
      <c r="B21" s="600"/>
      <c r="C21" s="601"/>
      <c r="D21" s="601"/>
      <c r="E21" s="601"/>
      <c r="F21" s="601"/>
      <c r="G21" s="601"/>
      <c r="H21" s="601"/>
      <c r="I21" s="601"/>
      <c r="J21" s="601"/>
      <c r="K21" s="601"/>
      <c r="L21" s="601"/>
      <c r="M21" s="601"/>
      <c r="N21" s="601"/>
      <c r="O21" s="601"/>
      <c r="P21" s="601"/>
      <c r="Q21" s="601"/>
      <c r="R21" s="601"/>
      <c r="S21" s="601"/>
      <c r="T21" s="602"/>
      <c r="U21" s="608"/>
      <c r="V21" s="609"/>
      <c r="W21" s="612"/>
      <c r="X21" s="612"/>
      <c r="Y21" s="612"/>
      <c r="Z21" s="612"/>
      <c r="AA21" s="612"/>
      <c r="AB21" s="612"/>
      <c r="AC21" s="612"/>
      <c r="AD21" s="612"/>
      <c r="AE21" s="612"/>
      <c r="AF21" s="612"/>
      <c r="AG21" s="612"/>
      <c r="AH21" s="612"/>
      <c r="AI21" s="612"/>
      <c r="AJ21" s="612"/>
      <c r="AK21" s="613"/>
      <c r="AL21" s="30"/>
      <c r="AM21" s="30"/>
      <c r="AP21" s="111"/>
      <c r="AQ21" s="111"/>
      <c r="AR21" s="111"/>
      <c r="AS21" s="111"/>
      <c r="AT21" s="111"/>
      <c r="AU21" s="111"/>
      <c r="AV21" s="111"/>
      <c r="AW21" s="30"/>
      <c r="AX21" s="30"/>
      <c r="AY21" s="30"/>
      <c r="AZ21" s="30"/>
      <c r="BA21" s="35"/>
      <c r="BB21" s="35"/>
      <c r="BC21" s="30"/>
      <c r="BD21" s="30"/>
      <c r="BE21" s="30"/>
      <c r="BF21" s="30"/>
      <c r="BG21" s="35"/>
      <c r="BH21" s="35"/>
      <c r="BI21" s="30"/>
      <c r="BK21" s="30"/>
      <c r="BM21" s="30"/>
      <c r="BN21" s="30"/>
      <c r="BO21" s="30"/>
      <c r="BP21" s="30"/>
      <c r="BQ21" s="30"/>
      <c r="BR21" s="30"/>
      <c r="BS21" s="30"/>
      <c r="BT21" s="30"/>
      <c r="BU21" s="30"/>
      <c r="BV21" s="30"/>
      <c r="BW21" s="30"/>
    </row>
    <row r="22" spans="2:75" s="29" customFormat="1" ht="21" customHeight="1" x14ac:dyDescent="0.15">
      <c r="B22" s="600"/>
      <c r="C22" s="601"/>
      <c r="D22" s="601"/>
      <c r="E22" s="601"/>
      <c r="F22" s="601"/>
      <c r="G22" s="601"/>
      <c r="H22" s="601"/>
      <c r="I22" s="601"/>
      <c r="J22" s="601"/>
      <c r="K22" s="601"/>
      <c r="L22" s="601"/>
      <c r="M22" s="601"/>
      <c r="N22" s="601"/>
      <c r="O22" s="601"/>
      <c r="P22" s="601"/>
      <c r="Q22" s="601"/>
      <c r="R22" s="601"/>
      <c r="S22" s="601"/>
      <c r="T22" s="602"/>
      <c r="U22" s="614" t="s">
        <v>37</v>
      </c>
      <c r="V22" s="615"/>
      <c r="W22" s="615"/>
      <c r="X22" s="678"/>
      <c r="Y22" s="678"/>
      <c r="Z22" s="678"/>
      <c r="AA22" s="678"/>
      <c r="AB22" s="678"/>
      <c r="AC22" s="678"/>
      <c r="AD22" s="678"/>
      <c r="AE22" s="678"/>
      <c r="AF22" s="678"/>
      <c r="AG22" s="678"/>
      <c r="AH22" s="678"/>
      <c r="AI22" s="678"/>
      <c r="AJ22" s="678"/>
      <c r="AK22" s="679"/>
      <c r="AL22" s="30"/>
      <c r="AM22" s="30"/>
      <c r="AP22" s="111"/>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2:75" s="29" customFormat="1" ht="21" customHeight="1" x14ac:dyDescent="0.15">
      <c r="B23" s="600"/>
      <c r="C23" s="601"/>
      <c r="D23" s="601"/>
      <c r="E23" s="601"/>
      <c r="F23" s="601"/>
      <c r="G23" s="601"/>
      <c r="H23" s="601"/>
      <c r="I23" s="601"/>
      <c r="J23" s="601"/>
      <c r="K23" s="601"/>
      <c r="L23" s="601"/>
      <c r="M23" s="601"/>
      <c r="N23" s="601"/>
      <c r="O23" s="601"/>
      <c r="P23" s="601"/>
      <c r="Q23" s="601"/>
      <c r="R23" s="601"/>
      <c r="S23" s="601"/>
      <c r="T23" s="602"/>
      <c r="U23" s="617"/>
      <c r="V23" s="618"/>
      <c r="W23" s="618"/>
      <c r="X23" s="618"/>
      <c r="Y23" s="618"/>
      <c r="Z23" s="618"/>
      <c r="AA23" s="618"/>
      <c r="AB23" s="618"/>
      <c r="AC23" s="618"/>
      <c r="AD23" s="618"/>
      <c r="AE23" s="618"/>
      <c r="AF23" s="618"/>
      <c r="AG23" s="618"/>
      <c r="AH23" s="618"/>
      <c r="AI23" s="618"/>
      <c r="AJ23" s="618"/>
      <c r="AK23" s="619"/>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21" customHeight="1" x14ac:dyDescent="0.15">
      <c r="B24" s="603"/>
      <c r="C24" s="604"/>
      <c r="D24" s="604"/>
      <c r="E24" s="604"/>
      <c r="F24" s="604"/>
      <c r="G24" s="604"/>
      <c r="H24" s="604"/>
      <c r="I24" s="604"/>
      <c r="J24" s="604"/>
      <c r="K24" s="604"/>
      <c r="L24" s="604"/>
      <c r="M24" s="604"/>
      <c r="N24" s="604"/>
      <c r="O24" s="604"/>
      <c r="P24" s="604"/>
      <c r="Q24" s="604"/>
      <c r="R24" s="604"/>
      <c r="S24" s="604"/>
      <c r="T24" s="605"/>
      <c r="U24" s="620"/>
      <c r="V24" s="612"/>
      <c r="W24" s="612"/>
      <c r="X24" s="612"/>
      <c r="Y24" s="612"/>
      <c r="Z24" s="612"/>
      <c r="AA24" s="612"/>
      <c r="AB24" s="612"/>
      <c r="AC24" s="612"/>
      <c r="AD24" s="612"/>
      <c r="AE24" s="612"/>
      <c r="AF24" s="612"/>
      <c r="AG24" s="612"/>
      <c r="AH24" s="612"/>
      <c r="AI24" s="612"/>
      <c r="AJ24" s="612"/>
      <c r="AK24" s="613"/>
      <c r="AP24" s="111"/>
      <c r="AQ24" s="111"/>
    </row>
    <row r="25" spans="2:75" s="29" customFormat="1" ht="21" customHeight="1" x14ac:dyDescent="0.15">
      <c r="B25" s="597" t="s">
        <v>48</v>
      </c>
      <c r="C25" s="598"/>
      <c r="D25" s="598"/>
      <c r="E25" s="598"/>
      <c r="F25" s="598"/>
      <c r="G25" s="598"/>
      <c r="H25" s="598"/>
      <c r="I25" s="598"/>
      <c r="J25" s="598"/>
      <c r="K25" s="598"/>
      <c r="L25" s="598"/>
      <c r="M25" s="598"/>
      <c r="N25" s="598"/>
      <c r="O25" s="598"/>
      <c r="P25" s="598"/>
      <c r="Q25" s="598"/>
      <c r="R25" s="598"/>
      <c r="S25" s="598"/>
      <c r="T25" s="599"/>
      <c r="U25" s="621"/>
      <c r="V25" s="622"/>
      <c r="W25" s="622"/>
      <c r="X25" s="622"/>
      <c r="Y25" s="622"/>
      <c r="Z25" s="622"/>
      <c r="AA25" s="622"/>
      <c r="AB25" s="622"/>
      <c r="AC25" s="622"/>
      <c r="AD25" s="622"/>
      <c r="AE25" s="622"/>
      <c r="AF25" s="622"/>
      <c r="AG25" s="622"/>
      <c r="AH25" s="622"/>
      <c r="AI25" s="622"/>
      <c r="AJ25" s="622"/>
      <c r="AK25" s="623"/>
      <c r="AP25" s="111"/>
      <c r="AQ25" s="111"/>
    </row>
    <row r="26" spans="2:75" s="29" customFormat="1" ht="21" customHeight="1" x14ac:dyDescent="0.15">
      <c r="B26" s="600"/>
      <c r="C26" s="601"/>
      <c r="D26" s="601"/>
      <c r="E26" s="601"/>
      <c r="F26" s="601"/>
      <c r="G26" s="601"/>
      <c r="H26" s="601"/>
      <c r="I26" s="601"/>
      <c r="J26" s="601"/>
      <c r="K26" s="601"/>
      <c r="L26" s="601"/>
      <c r="M26" s="601"/>
      <c r="N26" s="601"/>
      <c r="O26" s="601"/>
      <c r="P26" s="601"/>
      <c r="Q26" s="601"/>
      <c r="R26" s="601"/>
      <c r="S26" s="601"/>
      <c r="T26" s="602"/>
      <c r="U26" s="624"/>
      <c r="V26" s="625"/>
      <c r="W26" s="625"/>
      <c r="X26" s="625"/>
      <c r="Y26" s="625"/>
      <c r="Z26" s="625"/>
      <c r="AA26" s="625"/>
      <c r="AB26" s="625"/>
      <c r="AC26" s="625"/>
      <c r="AD26" s="625"/>
      <c r="AE26" s="625"/>
      <c r="AF26" s="625"/>
      <c r="AG26" s="625"/>
      <c r="AH26" s="625"/>
      <c r="AI26" s="625"/>
      <c r="AJ26" s="625"/>
      <c r="AK26" s="626"/>
      <c r="AP26" s="111"/>
      <c r="AQ26" s="111"/>
    </row>
    <row r="27" spans="2:75" s="29" customFormat="1" ht="21" customHeight="1" x14ac:dyDescent="0.15">
      <c r="B27" s="603"/>
      <c r="C27" s="604"/>
      <c r="D27" s="604"/>
      <c r="E27" s="604"/>
      <c r="F27" s="604"/>
      <c r="G27" s="604"/>
      <c r="H27" s="604"/>
      <c r="I27" s="604"/>
      <c r="J27" s="604"/>
      <c r="K27" s="604"/>
      <c r="L27" s="604"/>
      <c r="M27" s="604"/>
      <c r="N27" s="604"/>
      <c r="O27" s="604"/>
      <c r="P27" s="604"/>
      <c r="Q27" s="604"/>
      <c r="R27" s="604"/>
      <c r="S27" s="604"/>
      <c r="T27" s="605"/>
      <c r="U27" s="627"/>
      <c r="V27" s="628"/>
      <c r="W27" s="628"/>
      <c r="X27" s="628"/>
      <c r="Y27" s="628"/>
      <c r="Z27" s="628"/>
      <c r="AA27" s="628"/>
      <c r="AB27" s="628"/>
      <c r="AC27" s="628"/>
      <c r="AD27" s="628"/>
      <c r="AE27" s="628"/>
      <c r="AF27" s="628"/>
      <c r="AG27" s="628"/>
      <c r="AH27" s="628"/>
      <c r="AI27" s="628"/>
      <c r="AJ27" s="628"/>
      <c r="AK27" s="629"/>
      <c r="AP27" s="111"/>
      <c r="AQ27" s="111"/>
    </row>
    <row r="28" spans="2:75" s="29" customFormat="1" ht="21" customHeight="1" x14ac:dyDescent="0.15">
      <c r="B28" s="597" t="s">
        <v>153</v>
      </c>
      <c r="C28" s="598"/>
      <c r="D28" s="598"/>
      <c r="E28" s="598"/>
      <c r="F28" s="598"/>
      <c r="G28" s="598"/>
      <c r="H28" s="598"/>
      <c r="I28" s="598"/>
      <c r="J28" s="598"/>
      <c r="K28" s="598"/>
      <c r="L28" s="598"/>
      <c r="M28" s="598"/>
      <c r="N28" s="598"/>
      <c r="O28" s="598"/>
      <c r="P28" s="598"/>
      <c r="Q28" s="598"/>
      <c r="R28" s="598"/>
      <c r="S28" s="598"/>
      <c r="T28" s="599"/>
      <c r="U28" s="634"/>
      <c r="V28" s="635"/>
      <c r="W28" s="635"/>
      <c r="X28" s="635"/>
      <c r="Y28" s="635"/>
      <c r="Z28" s="635"/>
      <c r="AA28" s="635" t="s">
        <v>42</v>
      </c>
      <c r="AB28" s="635"/>
      <c r="AC28" s="635"/>
      <c r="AD28" s="635"/>
      <c r="AE28" s="635" t="s">
        <v>50</v>
      </c>
      <c r="AF28" s="635"/>
      <c r="AG28" s="635"/>
      <c r="AH28" s="635"/>
      <c r="AI28" s="635" t="s">
        <v>51</v>
      </c>
      <c r="AJ28" s="635"/>
      <c r="AK28" s="646"/>
      <c r="AP28" s="111"/>
      <c r="AQ28" s="111"/>
    </row>
    <row r="29" spans="2:75" s="29" customFormat="1" ht="21" customHeight="1" x14ac:dyDescent="0.15">
      <c r="B29" s="632"/>
      <c r="C29" s="633"/>
      <c r="D29" s="633"/>
      <c r="E29" s="633"/>
      <c r="F29" s="633"/>
      <c r="G29" s="633"/>
      <c r="H29" s="601"/>
      <c r="I29" s="601"/>
      <c r="J29" s="601"/>
      <c r="K29" s="601"/>
      <c r="L29" s="601"/>
      <c r="M29" s="601"/>
      <c r="N29" s="601"/>
      <c r="O29" s="601"/>
      <c r="P29" s="601"/>
      <c r="Q29" s="601"/>
      <c r="R29" s="601"/>
      <c r="S29" s="601"/>
      <c r="T29" s="602"/>
      <c r="U29" s="636"/>
      <c r="V29" s="637"/>
      <c r="W29" s="637"/>
      <c r="X29" s="637"/>
      <c r="Y29" s="637"/>
      <c r="Z29" s="637"/>
      <c r="AA29" s="637"/>
      <c r="AB29" s="637"/>
      <c r="AC29" s="637"/>
      <c r="AD29" s="637"/>
      <c r="AE29" s="637"/>
      <c r="AF29" s="637"/>
      <c r="AG29" s="637"/>
      <c r="AH29" s="637"/>
      <c r="AI29" s="637"/>
      <c r="AJ29" s="637"/>
      <c r="AK29" s="647"/>
      <c r="AP29" s="111"/>
      <c r="AQ29" s="111"/>
    </row>
    <row r="30" spans="2:75" s="29" customFormat="1" ht="21" customHeight="1" x14ac:dyDescent="0.15">
      <c r="B30" s="680"/>
      <c r="C30" s="681"/>
      <c r="D30" s="681"/>
      <c r="E30" s="681"/>
      <c r="F30" s="681"/>
      <c r="G30" s="681"/>
      <c r="H30" s="604"/>
      <c r="I30" s="604"/>
      <c r="J30" s="604"/>
      <c r="K30" s="604"/>
      <c r="L30" s="604"/>
      <c r="M30" s="604"/>
      <c r="N30" s="604"/>
      <c r="O30" s="604"/>
      <c r="P30" s="604"/>
      <c r="Q30" s="604"/>
      <c r="R30" s="604"/>
      <c r="S30" s="604"/>
      <c r="T30" s="605"/>
      <c r="U30" s="638"/>
      <c r="V30" s="639"/>
      <c r="W30" s="639"/>
      <c r="X30" s="639"/>
      <c r="Y30" s="639"/>
      <c r="Z30" s="639"/>
      <c r="AA30" s="639"/>
      <c r="AB30" s="639"/>
      <c r="AC30" s="639"/>
      <c r="AD30" s="639"/>
      <c r="AE30" s="639"/>
      <c r="AF30" s="639"/>
      <c r="AG30" s="639"/>
      <c r="AH30" s="639"/>
      <c r="AI30" s="639"/>
      <c r="AJ30" s="639"/>
      <c r="AK30" s="648"/>
      <c r="AP30" s="111"/>
      <c r="AQ30" s="111"/>
    </row>
    <row r="31" spans="2:75" s="29" customFormat="1" ht="21" customHeight="1" x14ac:dyDescent="0.15">
      <c r="B31" s="105" t="s">
        <v>36</v>
      </c>
      <c r="C31" s="43"/>
      <c r="D31" s="43" t="s">
        <v>154</v>
      </c>
      <c r="E31" s="43"/>
      <c r="F31" s="43"/>
      <c r="G31" s="43"/>
      <c r="H31" s="43"/>
      <c r="I31" s="43"/>
      <c r="J31" s="43"/>
      <c r="K31" s="43"/>
      <c r="L31" s="43"/>
      <c r="M31" s="43"/>
      <c r="N31" s="43"/>
      <c r="O31" s="43"/>
      <c r="P31" s="43"/>
      <c r="Q31" s="43"/>
      <c r="R31" s="43"/>
      <c r="S31" s="43"/>
      <c r="T31" s="43"/>
      <c r="U31" s="44"/>
      <c r="V31" s="43"/>
      <c r="W31" s="43"/>
      <c r="X31" s="43"/>
      <c r="Y31" s="43"/>
      <c r="Z31" s="43"/>
      <c r="AA31" s="43"/>
      <c r="AB31" s="43"/>
      <c r="AC31" s="43"/>
      <c r="AD31" s="43"/>
      <c r="AE31" s="43"/>
      <c r="AF31" s="43"/>
      <c r="AG31" s="43"/>
      <c r="AH31" s="43"/>
      <c r="AI31" s="43"/>
      <c r="AJ31" s="43"/>
      <c r="AK31" s="44"/>
      <c r="AP31" s="111"/>
      <c r="AQ31" s="111"/>
    </row>
    <row r="32" spans="2:75" s="29" customFormat="1" ht="21" customHeight="1" x14ac:dyDescent="0.15">
      <c r="B32" s="5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P32" s="111"/>
      <c r="AQ32" s="111"/>
    </row>
    <row r="33" spans="2:75" s="29" customFormat="1" ht="21" customHeight="1" x14ac:dyDescent="0.15">
      <c r="B33" s="105"/>
      <c r="C33" s="43"/>
      <c r="D33" s="54"/>
      <c r="E33" s="54"/>
      <c r="F33" s="54"/>
      <c r="G33" s="54"/>
      <c r="H33" s="54"/>
      <c r="I33" s="106"/>
      <c r="J33" s="106"/>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P33" s="111"/>
      <c r="AQ33" s="111"/>
      <c r="AS33" s="58"/>
      <c r="AT33" s="58"/>
      <c r="AU33" s="58"/>
      <c r="AV33" s="58"/>
      <c r="AW33" s="58"/>
      <c r="AX33" s="58"/>
      <c r="AY33" s="58"/>
      <c r="AZ33" s="58"/>
      <c r="BA33" s="58"/>
      <c r="BB33" s="58"/>
      <c r="BC33" s="58"/>
      <c r="BD33" s="58"/>
      <c r="BE33" s="58"/>
    </row>
    <row r="34" spans="2:75" s="29" customFormat="1" ht="21" customHeight="1" x14ac:dyDescent="0.15">
      <c r="B34" s="105"/>
      <c r="C34" s="43"/>
      <c r="D34" s="43"/>
      <c r="E34" s="43"/>
      <c r="F34" s="43"/>
      <c r="G34" s="43"/>
      <c r="H34" s="43"/>
      <c r="I34" s="106"/>
      <c r="J34" s="106"/>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P34" s="58"/>
      <c r="AQ34" s="37"/>
      <c r="AR34" s="37"/>
      <c r="AS34" s="37"/>
      <c r="AT34" s="37"/>
      <c r="AU34" s="37"/>
      <c r="AV34" s="37"/>
      <c r="AW34" s="37"/>
      <c r="AX34" s="111"/>
    </row>
    <row r="35" spans="2:75" s="29" customFormat="1" ht="21" customHeight="1" x14ac:dyDescent="0.15">
      <c r="B35" s="105"/>
      <c r="C35" s="55"/>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Q35" s="36"/>
      <c r="AR35" s="36"/>
      <c r="AS35" s="36"/>
      <c r="AT35" s="36"/>
      <c r="AU35" s="36"/>
      <c r="AV35" s="36"/>
      <c r="AW35" s="111"/>
      <c r="AX35" s="111"/>
    </row>
    <row r="36" spans="2:75" s="29" customFormat="1" ht="21" customHeight="1" x14ac:dyDescent="0.15">
      <c r="B36" s="10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2:75" ht="21" customHeight="1" x14ac:dyDescent="0.15">
      <c r="B37" s="5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row>
    <row r="38" spans="2:75" ht="21" customHeight="1" x14ac:dyDescent="0.15">
      <c r="B38" s="5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2:75" ht="21" customHeight="1" x14ac:dyDescent="0.15">
      <c r="B39" s="5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2:75" ht="21" customHeight="1" x14ac:dyDescent="0.15">
      <c r="B40" s="5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2:75" ht="21" customHeight="1" x14ac:dyDescent="0.15">
      <c r="B41" s="5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2:75" ht="21" customHeight="1" x14ac:dyDescent="0.15">
      <c r="B42" s="5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2:75" ht="21" customHeight="1" x14ac:dyDescent="0.15">
      <c r="B43" s="5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2:75" ht="21" customHeight="1" x14ac:dyDescent="0.15">
      <c r="B44" s="5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row>
    <row r="45" spans="2:75" ht="21" customHeight="1" x14ac:dyDescent="0.15">
      <c r="B45" s="58"/>
    </row>
    <row r="46" spans="2:75" ht="21" customHeight="1" x14ac:dyDescent="0.15">
      <c r="B46" s="58"/>
    </row>
    <row r="47" spans="2:75" ht="21" customHeight="1" x14ac:dyDescent="0.15">
      <c r="B47" s="58"/>
    </row>
    <row r="48" spans="2:75" ht="21" customHeight="1" x14ac:dyDescent="0.15">
      <c r="B48" s="58"/>
    </row>
    <row r="49" spans="2:2" ht="21" customHeight="1" x14ac:dyDescent="0.15">
      <c r="B49" s="58"/>
    </row>
    <row r="50" spans="2:2" ht="21" customHeight="1" x14ac:dyDescent="0.15">
      <c r="B50" s="58"/>
    </row>
    <row r="51" spans="2:2" ht="21" customHeight="1" x14ac:dyDescent="0.15">
      <c r="B51" s="58"/>
    </row>
    <row r="52" spans="2:2" ht="21" customHeight="1" x14ac:dyDescent="0.15">
      <c r="B52" s="58"/>
    </row>
    <row r="53" spans="2:2" ht="21" customHeight="1" x14ac:dyDescent="0.15">
      <c r="B53" s="58"/>
    </row>
    <row r="54" spans="2:2" ht="21" customHeight="1" x14ac:dyDescent="0.15">
      <c r="B54" s="58"/>
    </row>
    <row r="55" spans="2:2" ht="21" customHeight="1" x14ac:dyDescent="0.15">
      <c r="B55" s="58"/>
    </row>
    <row r="56" spans="2:2" ht="21" customHeight="1" x14ac:dyDescent="0.15">
      <c r="B56" s="58"/>
    </row>
    <row r="57" spans="2:2" ht="21" customHeight="1" x14ac:dyDescent="0.15">
      <c r="B57" s="58"/>
    </row>
    <row r="58" spans="2:2" ht="21" customHeight="1" x14ac:dyDescent="0.15">
      <c r="B58" s="58"/>
    </row>
    <row r="59" spans="2:2" ht="21" customHeight="1" x14ac:dyDescent="0.15">
      <c r="B59" s="58"/>
    </row>
    <row r="60" spans="2:2" ht="21" customHeight="1" x14ac:dyDescent="0.15">
      <c r="B60" s="58"/>
    </row>
    <row r="61" spans="2:2" ht="21" customHeight="1" x14ac:dyDescent="0.15">
      <c r="B61" s="58"/>
    </row>
    <row r="62" spans="2:2" ht="21" customHeight="1" x14ac:dyDescent="0.15">
      <c r="B62" s="58"/>
    </row>
    <row r="63" spans="2:2" ht="21" customHeight="1" x14ac:dyDescent="0.15">
      <c r="B63" s="58"/>
    </row>
    <row r="64" spans="2:2" ht="21" customHeight="1" x14ac:dyDescent="0.15">
      <c r="B64" s="58"/>
    </row>
    <row r="65" spans="2:2" ht="21" customHeight="1" x14ac:dyDescent="0.15">
      <c r="B65" s="58"/>
    </row>
    <row r="66" spans="2:2" ht="21" customHeight="1" x14ac:dyDescent="0.15">
      <c r="B66" s="58"/>
    </row>
    <row r="67" spans="2:2" ht="21" customHeight="1" x14ac:dyDescent="0.15">
      <c r="B67" s="58"/>
    </row>
    <row r="68" spans="2:2" ht="21" customHeight="1" x14ac:dyDescent="0.15">
      <c r="B68" s="58"/>
    </row>
    <row r="69" spans="2:2" ht="21" customHeight="1" x14ac:dyDescent="0.15">
      <c r="B69" s="58"/>
    </row>
    <row r="70" spans="2:2" ht="21" customHeight="1" x14ac:dyDescent="0.15">
      <c r="B70" s="58"/>
    </row>
    <row r="71" spans="2:2" ht="21" customHeight="1" x14ac:dyDescent="0.15">
      <c r="B71" s="58"/>
    </row>
    <row r="72" spans="2:2" ht="21" customHeight="1" x14ac:dyDescent="0.15">
      <c r="B72" s="58"/>
    </row>
    <row r="73" spans="2:2" ht="21" customHeight="1" x14ac:dyDescent="0.15">
      <c r="B73" s="58"/>
    </row>
    <row r="74" spans="2:2" ht="21" customHeight="1" x14ac:dyDescent="0.15">
      <c r="B74" s="58"/>
    </row>
    <row r="75" spans="2:2" ht="21" customHeight="1" x14ac:dyDescent="0.15">
      <c r="B75" s="58"/>
    </row>
    <row r="76" spans="2:2" ht="21" customHeight="1" x14ac:dyDescent="0.15">
      <c r="B76" s="58"/>
    </row>
    <row r="77" spans="2:2" ht="21" customHeight="1" x14ac:dyDescent="0.15">
      <c r="B77" s="58"/>
    </row>
    <row r="78" spans="2:2" ht="21" customHeight="1" x14ac:dyDescent="0.15">
      <c r="B78" s="58"/>
    </row>
    <row r="79" spans="2:2" ht="21" customHeight="1" x14ac:dyDescent="0.15">
      <c r="B79" s="58"/>
    </row>
    <row r="80" spans="2:2" ht="21" customHeight="1" x14ac:dyDescent="0.15">
      <c r="B80" s="58"/>
    </row>
    <row r="81" spans="2:2" ht="21" customHeight="1" x14ac:dyDescent="0.15">
      <c r="B81" s="58"/>
    </row>
    <row r="82" spans="2:2" ht="21" customHeight="1" x14ac:dyDescent="0.15">
      <c r="B82" s="58"/>
    </row>
    <row r="83" spans="2:2" ht="21" customHeight="1" x14ac:dyDescent="0.15">
      <c r="B83" s="58"/>
    </row>
    <row r="84" spans="2:2" ht="21" customHeight="1" x14ac:dyDescent="0.15">
      <c r="B84" s="58"/>
    </row>
    <row r="85" spans="2:2" ht="21" customHeight="1" x14ac:dyDescent="0.15">
      <c r="B85" s="58"/>
    </row>
    <row r="86" spans="2:2" ht="21" customHeight="1" x14ac:dyDescent="0.15">
      <c r="B86" s="58"/>
    </row>
    <row r="87" spans="2:2" ht="21" customHeight="1" x14ac:dyDescent="0.15">
      <c r="B87" s="58"/>
    </row>
    <row r="88" spans="2:2" ht="21" customHeight="1" x14ac:dyDescent="0.15">
      <c r="B88" s="58"/>
    </row>
    <row r="89" spans="2:2" ht="21" customHeight="1" x14ac:dyDescent="0.15">
      <c r="B89" s="58"/>
    </row>
    <row r="90" spans="2:2" ht="21" customHeight="1" x14ac:dyDescent="0.15">
      <c r="B90" s="58"/>
    </row>
    <row r="91" spans="2:2" ht="21" customHeight="1" x14ac:dyDescent="0.15">
      <c r="B91" s="58"/>
    </row>
    <row r="92" spans="2:2" ht="21" customHeight="1" x14ac:dyDescent="0.15">
      <c r="B92" s="58"/>
    </row>
    <row r="93" spans="2:2" ht="21" customHeight="1" x14ac:dyDescent="0.15">
      <c r="B93" s="58"/>
    </row>
    <row r="94" spans="2:2" ht="21" customHeight="1" x14ac:dyDescent="0.15">
      <c r="B94" s="58"/>
    </row>
    <row r="95" spans="2:2" ht="21" customHeight="1" x14ac:dyDescent="0.15">
      <c r="B95" s="58"/>
    </row>
    <row r="96" spans="2:2" ht="21" customHeight="1" x14ac:dyDescent="0.15">
      <c r="B96" s="58"/>
    </row>
    <row r="97" spans="2:2" ht="21" customHeight="1" x14ac:dyDescent="0.15">
      <c r="B97" s="58"/>
    </row>
    <row r="98" spans="2:2" ht="21" customHeight="1" x14ac:dyDescent="0.15">
      <c r="B98" s="58"/>
    </row>
    <row r="99" spans="2:2" ht="21" customHeight="1" x14ac:dyDescent="0.15">
      <c r="B99" s="58"/>
    </row>
    <row r="100" spans="2:2" ht="21" customHeight="1" x14ac:dyDescent="0.15">
      <c r="B100" s="58"/>
    </row>
    <row r="101" spans="2:2" ht="21" customHeight="1" x14ac:dyDescent="0.15">
      <c r="B101" s="58"/>
    </row>
    <row r="102" spans="2:2" ht="21" customHeight="1" x14ac:dyDescent="0.15">
      <c r="B102" s="58"/>
    </row>
    <row r="103" spans="2:2" ht="21" customHeight="1" x14ac:dyDescent="0.15">
      <c r="B103" s="58"/>
    </row>
    <row r="104" spans="2:2" ht="21" customHeight="1" x14ac:dyDescent="0.15">
      <c r="B104" s="58"/>
    </row>
    <row r="105" spans="2:2" ht="21" customHeight="1" x14ac:dyDescent="0.15">
      <c r="B105" s="58"/>
    </row>
    <row r="106" spans="2:2" ht="21" customHeight="1" x14ac:dyDescent="0.15">
      <c r="B106" s="58"/>
    </row>
    <row r="107" spans="2:2" ht="21" customHeight="1" x14ac:dyDescent="0.15">
      <c r="B107" s="58"/>
    </row>
    <row r="108" spans="2:2" ht="21" customHeight="1" x14ac:dyDescent="0.15">
      <c r="B108" s="58"/>
    </row>
    <row r="109" spans="2:2" ht="21" customHeight="1" x14ac:dyDescent="0.15">
      <c r="B109" s="58"/>
    </row>
    <row r="110" spans="2:2" ht="21" customHeight="1" x14ac:dyDescent="0.15">
      <c r="B110" s="58"/>
    </row>
    <row r="111" spans="2:2" ht="21" customHeight="1" x14ac:dyDescent="0.15">
      <c r="B111" s="58"/>
    </row>
    <row r="112" spans="2:2" ht="21" customHeight="1" x14ac:dyDescent="0.15">
      <c r="B112" s="58"/>
    </row>
    <row r="113" spans="2:2" ht="21" customHeight="1" x14ac:dyDescent="0.15">
      <c r="B113" s="58"/>
    </row>
    <row r="114" spans="2:2" ht="21" customHeight="1" x14ac:dyDescent="0.15">
      <c r="B114" s="58"/>
    </row>
    <row r="115" spans="2:2" ht="21" customHeight="1" x14ac:dyDescent="0.15">
      <c r="B115" s="58"/>
    </row>
    <row r="116" spans="2:2" ht="21" customHeight="1" x14ac:dyDescent="0.15">
      <c r="B116" s="58"/>
    </row>
    <row r="117" spans="2:2" ht="21" customHeight="1" x14ac:dyDescent="0.15">
      <c r="B117" s="58"/>
    </row>
    <row r="118" spans="2:2" ht="21" customHeight="1" x14ac:dyDescent="0.15">
      <c r="B118" s="58"/>
    </row>
    <row r="119" spans="2:2" ht="21" customHeight="1" x14ac:dyDescent="0.15">
      <c r="B119" s="58"/>
    </row>
    <row r="120" spans="2:2" ht="21" customHeight="1" x14ac:dyDescent="0.15">
      <c r="B120" s="58"/>
    </row>
    <row r="121" spans="2:2" ht="21" customHeight="1" x14ac:dyDescent="0.15">
      <c r="B121" s="58"/>
    </row>
    <row r="122" spans="2:2" ht="21" customHeight="1" x14ac:dyDescent="0.15">
      <c r="B122" s="58"/>
    </row>
    <row r="123" spans="2:2" ht="21" customHeight="1" x14ac:dyDescent="0.15">
      <c r="B123" s="58"/>
    </row>
    <row r="124" spans="2:2" ht="21" customHeight="1" x14ac:dyDescent="0.15">
      <c r="B124" s="58"/>
    </row>
    <row r="125" spans="2:2" ht="21" customHeight="1" x14ac:dyDescent="0.15">
      <c r="B125" s="58"/>
    </row>
    <row r="126" spans="2:2" ht="21" customHeight="1" x14ac:dyDescent="0.15">
      <c r="B126" s="58"/>
    </row>
    <row r="127" spans="2:2" ht="21" customHeight="1" x14ac:dyDescent="0.15">
      <c r="B127" s="58"/>
    </row>
    <row r="128" spans="2:2" ht="21" customHeight="1" x14ac:dyDescent="0.15">
      <c r="B128" s="58"/>
    </row>
    <row r="129" spans="2:2" ht="21" customHeight="1" x14ac:dyDescent="0.15">
      <c r="B129" s="58"/>
    </row>
    <row r="130" spans="2:2" ht="21" customHeight="1" x14ac:dyDescent="0.15">
      <c r="B130" s="58"/>
    </row>
    <row r="131" spans="2:2" ht="21" customHeight="1" x14ac:dyDescent="0.15">
      <c r="B131" s="58"/>
    </row>
    <row r="132" spans="2:2" ht="21" customHeight="1" x14ac:dyDescent="0.15">
      <c r="B132" s="58"/>
    </row>
    <row r="133" spans="2:2" ht="21" customHeight="1" x14ac:dyDescent="0.15">
      <c r="B133" s="58"/>
    </row>
    <row r="134" spans="2:2" ht="21" customHeight="1" x14ac:dyDescent="0.15">
      <c r="B134" s="58"/>
    </row>
    <row r="135" spans="2:2" ht="21" customHeight="1" x14ac:dyDescent="0.15">
      <c r="B135" s="58"/>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theme="0"/>
    <pageSetUpPr fitToPage="1"/>
  </sheetPr>
  <dimension ref="A1:BW145"/>
  <sheetViews>
    <sheetView showGridLines="0" tabSelected="1" view="pageBreakPreview" zoomScale="90" zoomScaleNormal="100" zoomScaleSheetLayoutView="90" workbookViewId="0">
      <selection activeCell="B16" sqref="B16:D17"/>
    </sheetView>
  </sheetViews>
  <sheetFormatPr defaultColWidth="2.5" defaultRowHeight="20.100000000000001" customHeight="1" x14ac:dyDescent="0.15"/>
  <cols>
    <col min="1" max="1" width="2.5" style="27"/>
    <col min="2" max="2" width="2.5" style="95" customWidth="1"/>
    <col min="3" max="37" width="2.5" style="27" customWidth="1"/>
    <col min="38" max="39" width="2.875" style="27" customWidth="1"/>
    <col min="40" max="16384" width="2.5" style="27"/>
  </cols>
  <sheetData>
    <row r="1" spans="1:75" ht="14.25" customHeight="1" x14ac:dyDescent="0.15">
      <c r="B1" s="95" t="s">
        <v>228</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14.25"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14.25"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14.25" customHeight="1" x14ac:dyDescent="0.15">
      <c r="A4" s="594" t="s">
        <v>167</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14.25"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14.25"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14.25" customHeight="1" x14ac:dyDescent="0.15">
      <c r="D7" s="29"/>
      <c r="E7" s="29"/>
      <c r="G7" s="29"/>
      <c r="H7" s="29"/>
      <c r="I7" s="29"/>
      <c r="J7" s="29"/>
      <c r="K7" s="29"/>
      <c r="L7" s="29"/>
      <c r="M7" s="29"/>
      <c r="N7" s="29"/>
      <c r="AB7" s="405"/>
      <c r="AC7" s="405"/>
      <c r="AD7" s="405"/>
      <c r="AE7" s="5" t="s">
        <v>1</v>
      </c>
      <c r="AF7" s="405"/>
      <c r="AG7" s="405"/>
      <c r="AH7" s="5" t="s">
        <v>2</v>
      </c>
      <c r="AI7" s="405"/>
      <c r="AJ7" s="405"/>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14.25" customHeight="1" x14ac:dyDescent="0.15">
      <c r="D8" s="29"/>
      <c r="E8" s="29"/>
      <c r="F8" s="29"/>
      <c r="G8" s="29"/>
      <c r="H8" s="29"/>
      <c r="I8" s="29"/>
      <c r="J8" s="29"/>
      <c r="K8" s="29"/>
      <c r="L8" s="29"/>
      <c r="M8" s="29"/>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406"/>
      <c r="C9" s="406"/>
      <c r="D9" s="406"/>
      <c r="E9" s="406"/>
      <c r="F9" s="406"/>
      <c r="G9" s="405" t="s">
        <v>101</v>
      </c>
      <c r="H9" s="405"/>
      <c r="I9" s="405"/>
      <c r="J9" s="405"/>
      <c r="K9" s="405"/>
      <c r="L9" s="405"/>
      <c r="M9" s="405"/>
      <c r="N9" s="29"/>
      <c r="T9" s="595" t="s">
        <v>37</v>
      </c>
      <c r="U9" s="595"/>
      <c r="V9" s="595"/>
      <c r="W9" s="595"/>
      <c r="X9" s="596"/>
      <c r="Y9" s="596"/>
      <c r="Z9" s="596"/>
      <c r="AA9" s="596"/>
      <c r="AB9" s="596"/>
      <c r="AC9" s="596"/>
      <c r="AD9" s="596"/>
      <c r="AE9" s="596"/>
      <c r="AF9" s="596"/>
      <c r="AG9" s="596"/>
      <c r="AH9" s="596"/>
      <c r="AI9" s="596"/>
      <c r="AJ9" s="596"/>
      <c r="AK9" s="596"/>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B10" s="406"/>
      <c r="C10" s="406"/>
      <c r="D10" s="406"/>
      <c r="E10" s="406"/>
      <c r="F10" s="406"/>
      <c r="G10" s="405"/>
      <c r="H10" s="405"/>
      <c r="I10" s="405"/>
      <c r="J10" s="405"/>
      <c r="K10" s="405"/>
      <c r="L10" s="405"/>
      <c r="M10" s="405"/>
      <c r="N10" s="29"/>
      <c r="T10" s="595"/>
      <c r="U10" s="595"/>
      <c r="V10" s="595"/>
      <c r="W10" s="595"/>
      <c r="X10" s="596"/>
      <c r="Y10" s="596"/>
      <c r="Z10" s="596"/>
      <c r="AA10" s="596"/>
      <c r="AB10" s="596"/>
      <c r="AC10" s="596"/>
      <c r="AD10" s="596"/>
      <c r="AE10" s="596"/>
      <c r="AF10" s="596"/>
      <c r="AG10" s="596"/>
      <c r="AH10" s="596"/>
      <c r="AI10" s="596"/>
      <c r="AJ10" s="596"/>
      <c r="AK10" s="596"/>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595" t="s">
        <v>38</v>
      </c>
      <c r="U11" s="595"/>
      <c r="V11" s="595"/>
      <c r="W11" s="595"/>
      <c r="X11" s="596"/>
      <c r="Y11" s="596"/>
      <c r="Z11" s="596"/>
      <c r="AA11" s="596"/>
      <c r="AB11" s="596"/>
      <c r="AC11" s="596"/>
      <c r="AD11" s="596"/>
      <c r="AE11" s="596"/>
      <c r="AF11" s="596"/>
      <c r="AG11" s="596"/>
      <c r="AH11" s="596"/>
      <c r="AI11" s="596"/>
      <c r="AJ11" s="596"/>
      <c r="AK11" s="596"/>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T12" s="595"/>
      <c r="U12" s="595"/>
      <c r="V12" s="595"/>
      <c r="W12" s="595"/>
      <c r="X12" s="596"/>
      <c r="Y12" s="596"/>
      <c r="Z12" s="596"/>
      <c r="AA12" s="596"/>
      <c r="AB12" s="596"/>
      <c r="AC12" s="596"/>
      <c r="AD12" s="596"/>
      <c r="AE12" s="596"/>
      <c r="AF12" s="596"/>
      <c r="AG12" s="596"/>
      <c r="AH12" s="596"/>
      <c r="AI12" s="596"/>
      <c r="AJ12" s="596"/>
      <c r="AK12" s="596"/>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595" t="s">
        <v>5</v>
      </c>
      <c r="U13" s="595"/>
      <c r="V13" s="595"/>
      <c r="W13" s="595"/>
      <c r="X13" s="595"/>
      <c r="Y13" s="595"/>
      <c r="Z13" s="595"/>
      <c r="AA13" s="596"/>
      <c r="AB13" s="596"/>
      <c r="AC13" s="596"/>
      <c r="AD13" s="596"/>
      <c r="AE13" s="596"/>
      <c r="AF13" s="596"/>
      <c r="AG13" s="596"/>
      <c r="AH13" s="596"/>
      <c r="AI13" s="596"/>
      <c r="AJ13" s="596"/>
      <c r="AK13" s="596"/>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595"/>
      <c r="U14" s="595"/>
      <c r="V14" s="595"/>
      <c r="W14" s="595"/>
      <c r="X14" s="595"/>
      <c r="Y14" s="595"/>
      <c r="Z14" s="595"/>
      <c r="AA14" s="596"/>
      <c r="AB14" s="596"/>
      <c r="AC14" s="596"/>
      <c r="AD14" s="596"/>
      <c r="AE14" s="596"/>
      <c r="AF14" s="596"/>
      <c r="AG14" s="596"/>
      <c r="AH14" s="596"/>
      <c r="AI14" s="596"/>
      <c r="AJ14" s="596"/>
      <c r="AK14" s="596"/>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4.2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14.25" customHeight="1" x14ac:dyDescent="0.15">
      <c r="F16" s="27" t="s">
        <v>168</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14.25"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s="29" customFormat="1" ht="18.600000000000001" customHeight="1" x14ac:dyDescent="0.15">
      <c r="B18" s="58"/>
      <c r="J18" s="30"/>
      <c r="K18" s="30"/>
      <c r="L18" s="30"/>
      <c r="M18" s="30"/>
      <c r="N18" s="30"/>
      <c r="O18" s="30"/>
      <c r="P18" s="30"/>
      <c r="Q18" s="30"/>
      <c r="R18" s="30"/>
      <c r="S18" s="30"/>
      <c r="T18" s="30"/>
      <c r="U18" s="409" t="s">
        <v>41</v>
      </c>
      <c r="V18" s="410"/>
      <c r="W18" s="410"/>
      <c r="X18" s="410"/>
      <c r="Y18" s="410"/>
      <c r="Z18" s="410"/>
      <c r="AA18" s="411"/>
      <c r="AB18" s="38"/>
      <c r="AC18" s="39"/>
      <c r="AD18" s="33"/>
      <c r="AE18" s="40"/>
      <c r="AF18" s="39"/>
      <c r="AG18" s="39"/>
      <c r="AH18" s="39"/>
      <c r="AI18" s="39"/>
      <c r="AJ18" s="39"/>
      <c r="AK18" s="34"/>
      <c r="AL18" s="30"/>
      <c r="AM18" s="30"/>
      <c r="AP18" s="111"/>
      <c r="AQ18" s="111"/>
      <c r="AR18" s="111"/>
      <c r="AS18" s="111"/>
      <c r="AT18" s="111"/>
      <c r="AU18" s="111"/>
      <c r="AV18" s="111"/>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row>
    <row r="19" spans="2:75" s="29" customFormat="1" ht="18.600000000000001" customHeight="1" x14ac:dyDescent="0.15">
      <c r="B19" s="58"/>
      <c r="J19" s="30"/>
      <c r="K19" s="30"/>
      <c r="L19" s="30"/>
      <c r="M19" s="30"/>
      <c r="N19" s="30"/>
      <c r="O19" s="30"/>
      <c r="P19" s="30"/>
      <c r="Q19" s="30"/>
      <c r="R19" s="30"/>
      <c r="S19" s="30"/>
      <c r="T19" s="30"/>
      <c r="U19" s="409" t="s">
        <v>96</v>
      </c>
      <c r="V19" s="410"/>
      <c r="W19" s="410"/>
      <c r="X19" s="411"/>
      <c r="Y19" s="32"/>
      <c r="Z19" s="33"/>
      <c r="AA19" s="33"/>
      <c r="AB19" s="33"/>
      <c r="AC19" s="33"/>
      <c r="AD19" s="33"/>
      <c r="AE19" s="33"/>
      <c r="AF19" s="33"/>
      <c r="AG19" s="33"/>
      <c r="AH19" s="33"/>
      <c r="AI19" s="99"/>
      <c r="AJ19" s="99"/>
      <c r="AK19" s="100"/>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14.25" customHeight="1" x14ac:dyDescent="0.15">
      <c r="B20" s="597" t="s">
        <v>169</v>
      </c>
      <c r="C20" s="598"/>
      <c r="D20" s="598"/>
      <c r="E20" s="598"/>
      <c r="F20" s="598"/>
      <c r="G20" s="598"/>
      <c r="H20" s="598"/>
      <c r="I20" s="598"/>
      <c r="J20" s="598"/>
      <c r="K20" s="598"/>
      <c r="L20" s="598"/>
      <c r="M20" s="598"/>
      <c r="N20" s="598"/>
      <c r="O20" s="598"/>
      <c r="P20" s="598"/>
      <c r="Q20" s="598"/>
      <c r="R20" s="598"/>
      <c r="S20" s="598"/>
      <c r="T20" s="599"/>
      <c r="U20" s="606" t="s">
        <v>38</v>
      </c>
      <c r="V20" s="607"/>
      <c r="W20" s="610"/>
      <c r="X20" s="610"/>
      <c r="Y20" s="610"/>
      <c r="Z20" s="610"/>
      <c r="AA20" s="610"/>
      <c r="AB20" s="610"/>
      <c r="AC20" s="610"/>
      <c r="AD20" s="610"/>
      <c r="AE20" s="610"/>
      <c r="AF20" s="610"/>
      <c r="AG20" s="610"/>
      <c r="AH20" s="610"/>
      <c r="AI20" s="610"/>
      <c r="AJ20" s="610"/>
      <c r="AK20" s="611"/>
      <c r="AL20" s="30"/>
      <c r="AM20" s="30"/>
      <c r="AP20" s="111"/>
      <c r="AQ20" s="111"/>
      <c r="AR20" s="111"/>
      <c r="AS20" s="111"/>
      <c r="AT20" s="111"/>
      <c r="AU20" s="111"/>
      <c r="AV20" s="111"/>
      <c r="AW20" s="30"/>
      <c r="AX20" s="30"/>
      <c r="AY20" s="30"/>
      <c r="AZ20" s="30"/>
      <c r="BA20" s="35"/>
      <c r="BB20" s="35"/>
      <c r="BC20" s="30"/>
      <c r="BD20" s="30"/>
      <c r="BE20" s="30"/>
      <c r="BF20" s="30"/>
      <c r="BG20" s="111"/>
      <c r="BH20" s="35"/>
      <c r="BI20" s="30"/>
      <c r="BK20" s="30"/>
      <c r="BM20" s="30"/>
      <c r="BN20" s="30"/>
      <c r="BO20" s="30"/>
      <c r="BP20" s="30"/>
      <c r="BR20" s="30"/>
      <c r="BS20" s="30"/>
      <c r="BT20" s="30"/>
      <c r="BU20" s="30"/>
      <c r="BV20" s="30"/>
      <c r="BW20" s="30"/>
    </row>
    <row r="21" spans="2:75" s="29" customFormat="1" ht="14.25" customHeight="1" x14ac:dyDescent="0.15">
      <c r="B21" s="600"/>
      <c r="C21" s="601"/>
      <c r="D21" s="601"/>
      <c r="E21" s="601"/>
      <c r="F21" s="601"/>
      <c r="G21" s="601"/>
      <c r="H21" s="601"/>
      <c r="I21" s="601"/>
      <c r="J21" s="601"/>
      <c r="K21" s="601"/>
      <c r="L21" s="601"/>
      <c r="M21" s="601"/>
      <c r="N21" s="601"/>
      <c r="O21" s="601"/>
      <c r="P21" s="601"/>
      <c r="Q21" s="601"/>
      <c r="R21" s="601"/>
      <c r="S21" s="601"/>
      <c r="T21" s="602"/>
      <c r="U21" s="608"/>
      <c r="V21" s="609"/>
      <c r="W21" s="612"/>
      <c r="X21" s="612"/>
      <c r="Y21" s="612"/>
      <c r="Z21" s="612"/>
      <c r="AA21" s="612"/>
      <c r="AB21" s="612"/>
      <c r="AC21" s="612"/>
      <c r="AD21" s="612"/>
      <c r="AE21" s="612"/>
      <c r="AF21" s="612"/>
      <c r="AG21" s="612"/>
      <c r="AH21" s="612"/>
      <c r="AI21" s="612"/>
      <c r="AJ21" s="612"/>
      <c r="AK21" s="613"/>
      <c r="AL21" s="30"/>
      <c r="AM21" s="30"/>
      <c r="AP21" s="111"/>
      <c r="AQ21" s="111"/>
      <c r="AR21" s="111"/>
      <c r="AS21" s="111"/>
      <c r="AT21" s="111"/>
      <c r="AU21" s="111"/>
      <c r="AV21" s="111"/>
      <c r="AW21" s="30"/>
      <c r="AX21" s="30"/>
      <c r="AY21" s="30"/>
      <c r="AZ21" s="30"/>
      <c r="BA21" s="35"/>
      <c r="BB21" s="35"/>
      <c r="BC21" s="30"/>
      <c r="BD21" s="30"/>
      <c r="BE21" s="30"/>
      <c r="BF21" s="30"/>
      <c r="BG21" s="35"/>
      <c r="BH21" s="35"/>
      <c r="BI21" s="30"/>
      <c r="BK21" s="30"/>
      <c r="BM21" s="30"/>
      <c r="BN21" s="30"/>
      <c r="BO21" s="30"/>
      <c r="BP21" s="30"/>
      <c r="BQ21" s="30"/>
      <c r="BR21" s="30"/>
      <c r="BS21" s="30"/>
      <c r="BT21" s="30"/>
      <c r="BU21" s="30"/>
      <c r="BV21" s="30"/>
      <c r="BW21" s="30"/>
    </row>
    <row r="22" spans="2:75" s="29" customFormat="1" ht="14.25" customHeight="1" x14ac:dyDescent="0.15">
      <c r="B22" s="600"/>
      <c r="C22" s="601"/>
      <c r="D22" s="601"/>
      <c r="E22" s="601"/>
      <c r="F22" s="601"/>
      <c r="G22" s="601"/>
      <c r="H22" s="601"/>
      <c r="I22" s="601"/>
      <c r="J22" s="601"/>
      <c r="K22" s="601"/>
      <c r="L22" s="601"/>
      <c r="M22" s="601"/>
      <c r="N22" s="601"/>
      <c r="O22" s="601"/>
      <c r="P22" s="601"/>
      <c r="Q22" s="601"/>
      <c r="R22" s="601"/>
      <c r="S22" s="601"/>
      <c r="T22" s="602"/>
      <c r="U22" s="614" t="s">
        <v>37</v>
      </c>
      <c r="V22" s="615"/>
      <c r="W22" s="615"/>
      <c r="X22" s="615"/>
      <c r="Y22" s="615"/>
      <c r="Z22" s="615"/>
      <c r="AA22" s="615"/>
      <c r="AB22" s="615"/>
      <c r="AC22" s="615"/>
      <c r="AD22" s="615"/>
      <c r="AE22" s="615"/>
      <c r="AF22" s="615"/>
      <c r="AG22" s="615"/>
      <c r="AH22" s="615"/>
      <c r="AI22" s="615"/>
      <c r="AJ22" s="615"/>
      <c r="AK22" s="616"/>
      <c r="AL22" s="30"/>
      <c r="AM22" s="30"/>
      <c r="AP22" s="111"/>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2:75" s="29" customFormat="1" ht="14.25" customHeight="1" x14ac:dyDescent="0.15">
      <c r="B23" s="600"/>
      <c r="C23" s="601"/>
      <c r="D23" s="601"/>
      <c r="E23" s="601"/>
      <c r="F23" s="601"/>
      <c r="G23" s="601"/>
      <c r="H23" s="601"/>
      <c r="I23" s="601"/>
      <c r="J23" s="601"/>
      <c r="K23" s="601"/>
      <c r="L23" s="601"/>
      <c r="M23" s="601"/>
      <c r="N23" s="601"/>
      <c r="O23" s="601"/>
      <c r="P23" s="601"/>
      <c r="Q23" s="601"/>
      <c r="R23" s="601"/>
      <c r="S23" s="601"/>
      <c r="T23" s="602"/>
      <c r="U23" s="617"/>
      <c r="V23" s="618"/>
      <c r="W23" s="618"/>
      <c r="X23" s="618"/>
      <c r="Y23" s="618"/>
      <c r="Z23" s="618"/>
      <c r="AA23" s="618"/>
      <c r="AB23" s="618"/>
      <c r="AC23" s="618"/>
      <c r="AD23" s="618"/>
      <c r="AE23" s="618"/>
      <c r="AF23" s="618"/>
      <c r="AG23" s="618"/>
      <c r="AH23" s="618"/>
      <c r="AI23" s="618"/>
      <c r="AJ23" s="618"/>
      <c r="AK23" s="619"/>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14.25" customHeight="1" x14ac:dyDescent="0.15">
      <c r="B24" s="603"/>
      <c r="C24" s="604"/>
      <c r="D24" s="604"/>
      <c r="E24" s="604"/>
      <c r="F24" s="604"/>
      <c r="G24" s="604"/>
      <c r="H24" s="604"/>
      <c r="I24" s="604"/>
      <c r="J24" s="604"/>
      <c r="K24" s="604"/>
      <c r="L24" s="604"/>
      <c r="M24" s="604"/>
      <c r="N24" s="604"/>
      <c r="O24" s="604"/>
      <c r="P24" s="604"/>
      <c r="Q24" s="604"/>
      <c r="R24" s="604"/>
      <c r="S24" s="604"/>
      <c r="T24" s="605"/>
      <c r="U24" s="620"/>
      <c r="V24" s="612"/>
      <c r="W24" s="612"/>
      <c r="X24" s="612"/>
      <c r="Y24" s="612"/>
      <c r="Z24" s="612"/>
      <c r="AA24" s="612"/>
      <c r="AB24" s="612"/>
      <c r="AC24" s="612"/>
      <c r="AD24" s="612"/>
      <c r="AE24" s="612"/>
      <c r="AF24" s="612"/>
      <c r="AG24" s="612"/>
      <c r="AH24" s="612"/>
      <c r="AI24" s="612"/>
      <c r="AJ24" s="612"/>
      <c r="AK24" s="613"/>
      <c r="AP24" s="111"/>
      <c r="AQ24" s="111"/>
    </row>
    <row r="25" spans="2:75" s="29" customFormat="1" ht="18" customHeight="1" x14ac:dyDescent="0.15">
      <c r="B25" s="597" t="s">
        <v>170</v>
      </c>
      <c r="C25" s="598"/>
      <c r="D25" s="598"/>
      <c r="E25" s="598"/>
      <c r="F25" s="598"/>
      <c r="G25" s="598"/>
      <c r="H25" s="598"/>
      <c r="I25" s="598"/>
      <c r="J25" s="598"/>
      <c r="K25" s="598"/>
      <c r="L25" s="598"/>
      <c r="M25" s="598"/>
      <c r="N25" s="598"/>
      <c r="O25" s="598"/>
      <c r="P25" s="598"/>
      <c r="Q25" s="598"/>
      <c r="R25" s="598"/>
      <c r="S25" s="598"/>
      <c r="T25" s="599"/>
      <c r="U25" s="649"/>
      <c r="V25" s="670"/>
      <c r="W25" s="670"/>
      <c r="X25" s="670"/>
      <c r="Y25" s="670"/>
      <c r="Z25" s="153" t="s">
        <v>42</v>
      </c>
      <c r="AA25" s="682"/>
      <c r="AB25" s="682"/>
      <c r="AC25" s="682"/>
      <c r="AD25" s="153" t="s">
        <v>50</v>
      </c>
      <c r="AE25" s="682"/>
      <c r="AF25" s="682"/>
      <c r="AG25" s="682"/>
      <c r="AH25" s="153" t="s">
        <v>51</v>
      </c>
      <c r="AI25" s="682"/>
      <c r="AJ25" s="682"/>
      <c r="AK25" s="683"/>
      <c r="AP25" s="111"/>
      <c r="AQ25" s="111"/>
    </row>
    <row r="26" spans="2:75" s="29" customFormat="1" ht="18" customHeight="1" x14ac:dyDescent="0.15">
      <c r="B26" s="684" t="s">
        <v>171</v>
      </c>
      <c r="C26" s="685"/>
      <c r="D26" s="685"/>
      <c r="E26" s="685"/>
      <c r="F26" s="685"/>
      <c r="G26" s="685"/>
      <c r="H26" s="685"/>
      <c r="I26" s="685"/>
      <c r="J26" s="685"/>
      <c r="K26" s="685"/>
      <c r="L26" s="685"/>
      <c r="M26" s="685"/>
      <c r="N26" s="685"/>
      <c r="O26" s="685"/>
      <c r="P26" s="685"/>
      <c r="Q26" s="685"/>
      <c r="R26" s="685"/>
      <c r="S26" s="685"/>
      <c r="T26" s="686"/>
      <c r="U26" s="649"/>
      <c r="V26" s="670"/>
      <c r="W26" s="670"/>
      <c r="X26" s="670"/>
      <c r="Y26" s="670"/>
      <c r="Z26" s="153" t="s">
        <v>42</v>
      </c>
      <c r="AA26" s="682"/>
      <c r="AB26" s="682"/>
      <c r="AC26" s="682"/>
      <c r="AD26" s="153" t="s">
        <v>50</v>
      </c>
      <c r="AE26" s="682"/>
      <c r="AF26" s="682"/>
      <c r="AG26" s="682"/>
      <c r="AH26" s="153" t="s">
        <v>51</v>
      </c>
      <c r="AI26" s="682"/>
      <c r="AJ26" s="682"/>
      <c r="AK26" s="683"/>
      <c r="AP26" s="111"/>
      <c r="AQ26" s="111"/>
    </row>
    <row r="27" spans="2:75" s="29" customFormat="1" ht="14.25" customHeight="1" x14ac:dyDescent="0.15">
      <c r="B27" s="600" t="s">
        <v>172</v>
      </c>
      <c r="C27" s="601"/>
      <c r="D27" s="601"/>
      <c r="E27" s="601"/>
      <c r="F27" s="601"/>
      <c r="G27" s="601"/>
      <c r="H27" s="601"/>
      <c r="I27" s="601"/>
      <c r="J27" s="601"/>
      <c r="K27" s="601"/>
      <c r="L27" s="601"/>
      <c r="M27" s="601"/>
      <c r="N27" s="601"/>
      <c r="O27" s="601"/>
      <c r="P27" s="601"/>
      <c r="Q27" s="601"/>
      <c r="R27" s="601"/>
      <c r="S27" s="601"/>
      <c r="T27" s="602"/>
      <c r="U27" s="621"/>
      <c r="V27" s="622"/>
      <c r="W27" s="622"/>
      <c r="X27" s="622"/>
      <c r="Y27" s="622"/>
      <c r="Z27" s="622"/>
      <c r="AA27" s="622"/>
      <c r="AB27" s="622"/>
      <c r="AC27" s="622"/>
      <c r="AD27" s="622"/>
      <c r="AE27" s="622"/>
      <c r="AF27" s="622"/>
      <c r="AG27" s="622"/>
      <c r="AH27" s="622"/>
      <c r="AI27" s="622"/>
      <c r="AJ27" s="622"/>
      <c r="AK27" s="623"/>
      <c r="AP27" s="111"/>
      <c r="AQ27" s="111"/>
    </row>
    <row r="28" spans="2:75" s="29" customFormat="1" ht="14.25" customHeight="1" x14ac:dyDescent="0.15">
      <c r="B28" s="600"/>
      <c r="C28" s="601"/>
      <c r="D28" s="601"/>
      <c r="E28" s="601"/>
      <c r="F28" s="601"/>
      <c r="G28" s="601"/>
      <c r="H28" s="601"/>
      <c r="I28" s="601"/>
      <c r="J28" s="601"/>
      <c r="K28" s="601"/>
      <c r="L28" s="601"/>
      <c r="M28" s="601"/>
      <c r="N28" s="601"/>
      <c r="O28" s="601"/>
      <c r="P28" s="601"/>
      <c r="Q28" s="601"/>
      <c r="R28" s="601"/>
      <c r="S28" s="601"/>
      <c r="T28" s="602"/>
      <c r="U28" s="624"/>
      <c r="V28" s="625"/>
      <c r="W28" s="625"/>
      <c r="X28" s="625"/>
      <c r="Y28" s="625"/>
      <c r="Z28" s="625"/>
      <c r="AA28" s="625"/>
      <c r="AB28" s="625"/>
      <c r="AC28" s="625"/>
      <c r="AD28" s="625"/>
      <c r="AE28" s="625"/>
      <c r="AF28" s="625"/>
      <c r="AG28" s="625"/>
      <c r="AH28" s="625"/>
      <c r="AI28" s="625"/>
      <c r="AJ28" s="625"/>
      <c r="AK28" s="626"/>
      <c r="AP28" s="111"/>
      <c r="AQ28" s="111"/>
    </row>
    <row r="29" spans="2:75" s="29" customFormat="1" ht="14.25" customHeight="1" x14ac:dyDescent="0.15">
      <c r="B29" s="632"/>
      <c r="C29" s="633"/>
      <c r="D29" s="633"/>
      <c r="E29" s="633"/>
      <c r="F29" s="633"/>
      <c r="G29" s="633"/>
      <c r="H29" s="601"/>
      <c r="I29" s="601"/>
      <c r="J29" s="601"/>
      <c r="K29" s="601"/>
      <c r="L29" s="601"/>
      <c r="M29" s="601"/>
      <c r="N29" s="601"/>
      <c r="O29" s="601"/>
      <c r="P29" s="601"/>
      <c r="Q29" s="601"/>
      <c r="R29" s="601"/>
      <c r="S29" s="601"/>
      <c r="T29" s="602"/>
      <c r="U29" s="624"/>
      <c r="V29" s="625"/>
      <c r="W29" s="625"/>
      <c r="X29" s="625"/>
      <c r="Y29" s="625"/>
      <c r="Z29" s="625"/>
      <c r="AA29" s="625"/>
      <c r="AB29" s="625"/>
      <c r="AC29" s="625"/>
      <c r="AD29" s="625"/>
      <c r="AE29" s="625"/>
      <c r="AF29" s="625"/>
      <c r="AG29" s="625"/>
      <c r="AH29" s="625"/>
      <c r="AI29" s="625"/>
      <c r="AJ29" s="625"/>
      <c r="AK29" s="626"/>
      <c r="AP29" s="111"/>
      <c r="AQ29" s="111"/>
    </row>
    <row r="30" spans="2:75" s="29" customFormat="1" ht="14.25" customHeight="1" x14ac:dyDescent="0.15">
      <c r="B30" s="632"/>
      <c r="C30" s="633"/>
      <c r="D30" s="633"/>
      <c r="E30" s="633"/>
      <c r="F30" s="633"/>
      <c r="G30" s="633"/>
      <c r="H30" s="601"/>
      <c r="I30" s="601"/>
      <c r="J30" s="601"/>
      <c r="K30" s="601"/>
      <c r="L30" s="601"/>
      <c r="M30" s="601"/>
      <c r="N30" s="601"/>
      <c r="O30" s="601"/>
      <c r="P30" s="601"/>
      <c r="Q30" s="601"/>
      <c r="R30" s="601"/>
      <c r="S30" s="601"/>
      <c r="T30" s="602"/>
      <c r="U30" s="624"/>
      <c r="V30" s="625"/>
      <c r="W30" s="625"/>
      <c r="X30" s="625"/>
      <c r="Y30" s="625"/>
      <c r="Z30" s="625"/>
      <c r="AA30" s="625"/>
      <c r="AB30" s="625"/>
      <c r="AC30" s="625"/>
      <c r="AD30" s="625"/>
      <c r="AE30" s="625"/>
      <c r="AF30" s="625"/>
      <c r="AG30" s="625"/>
      <c r="AH30" s="625"/>
      <c r="AI30" s="625"/>
      <c r="AJ30" s="625"/>
      <c r="AK30" s="626"/>
      <c r="AP30" s="111"/>
      <c r="AQ30" s="111"/>
    </row>
    <row r="31" spans="2:75" s="29" customFormat="1" ht="14.25" customHeight="1" x14ac:dyDescent="0.15">
      <c r="B31" s="600"/>
      <c r="C31" s="601"/>
      <c r="D31" s="601"/>
      <c r="E31" s="601"/>
      <c r="F31" s="601"/>
      <c r="G31" s="601"/>
      <c r="H31" s="601"/>
      <c r="I31" s="601"/>
      <c r="J31" s="601"/>
      <c r="K31" s="601"/>
      <c r="L31" s="601"/>
      <c r="M31" s="601"/>
      <c r="N31" s="601"/>
      <c r="O31" s="601"/>
      <c r="P31" s="601"/>
      <c r="Q31" s="601"/>
      <c r="R31" s="601"/>
      <c r="S31" s="601"/>
      <c r="T31" s="602"/>
      <c r="U31" s="624"/>
      <c r="V31" s="625"/>
      <c r="W31" s="625"/>
      <c r="X31" s="625"/>
      <c r="Y31" s="625"/>
      <c r="Z31" s="625"/>
      <c r="AA31" s="625"/>
      <c r="AB31" s="625"/>
      <c r="AC31" s="625"/>
      <c r="AD31" s="625"/>
      <c r="AE31" s="625"/>
      <c r="AF31" s="625"/>
      <c r="AG31" s="625"/>
      <c r="AH31" s="625"/>
      <c r="AI31" s="625"/>
      <c r="AJ31" s="625"/>
      <c r="AK31" s="626"/>
      <c r="AP31" s="111"/>
      <c r="AQ31" s="111"/>
    </row>
    <row r="32" spans="2:75" s="29" customFormat="1" ht="14.25" customHeight="1" x14ac:dyDescent="0.15">
      <c r="B32" s="600"/>
      <c r="C32" s="601"/>
      <c r="D32" s="601"/>
      <c r="E32" s="601"/>
      <c r="F32" s="601"/>
      <c r="G32" s="601"/>
      <c r="H32" s="601"/>
      <c r="I32" s="601"/>
      <c r="J32" s="601"/>
      <c r="K32" s="601"/>
      <c r="L32" s="601"/>
      <c r="M32" s="601"/>
      <c r="N32" s="601"/>
      <c r="O32" s="601"/>
      <c r="P32" s="601"/>
      <c r="Q32" s="601"/>
      <c r="R32" s="601"/>
      <c r="S32" s="601"/>
      <c r="T32" s="602"/>
      <c r="U32" s="624"/>
      <c r="V32" s="625"/>
      <c r="W32" s="625"/>
      <c r="X32" s="625"/>
      <c r="Y32" s="625"/>
      <c r="Z32" s="625"/>
      <c r="AA32" s="625"/>
      <c r="AB32" s="625"/>
      <c r="AC32" s="625"/>
      <c r="AD32" s="625"/>
      <c r="AE32" s="625"/>
      <c r="AF32" s="625"/>
      <c r="AG32" s="625"/>
      <c r="AH32" s="625"/>
      <c r="AI32" s="625"/>
      <c r="AJ32" s="625"/>
      <c r="AK32" s="626"/>
      <c r="AP32" s="111"/>
      <c r="AQ32" s="111"/>
    </row>
    <row r="33" spans="2:75" s="29" customFormat="1" ht="14.25" customHeight="1" x14ac:dyDescent="0.15">
      <c r="B33" s="603"/>
      <c r="C33" s="604"/>
      <c r="D33" s="604"/>
      <c r="E33" s="604"/>
      <c r="F33" s="604"/>
      <c r="G33" s="604"/>
      <c r="H33" s="604"/>
      <c r="I33" s="604"/>
      <c r="J33" s="604"/>
      <c r="K33" s="604"/>
      <c r="L33" s="604"/>
      <c r="M33" s="604"/>
      <c r="N33" s="604"/>
      <c r="O33" s="604"/>
      <c r="P33" s="604"/>
      <c r="Q33" s="604"/>
      <c r="R33" s="604"/>
      <c r="S33" s="604"/>
      <c r="T33" s="605"/>
      <c r="U33" s="627"/>
      <c r="V33" s="628"/>
      <c r="W33" s="628"/>
      <c r="X33" s="628"/>
      <c r="Y33" s="628"/>
      <c r="Z33" s="628"/>
      <c r="AA33" s="628"/>
      <c r="AB33" s="628"/>
      <c r="AC33" s="628"/>
      <c r="AD33" s="628"/>
      <c r="AE33" s="628"/>
      <c r="AF33" s="628"/>
      <c r="AG33" s="628"/>
      <c r="AH33" s="628"/>
      <c r="AI33" s="628"/>
      <c r="AJ33" s="628"/>
      <c r="AK33" s="629"/>
      <c r="AP33" s="111"/>
      <c r="AQ33" s="111"/>
    </row>
    <row r="34" spans="2:75" s="29" customFormat="1" ht="14.25" customHeight="1" x14ac:dyDescent="0.15">
      <c r="B34" s="621" t="s">
        <v>173</v>
      </c>
      <c r="C34" s="598"/>
      <c r="D34" s="598"/>
      <c r="E34" s="598"/>
      <c r="F34" s="598"/>
      <c r="G34" s="598"/>
      <c r="H34" s="598"/>
      <c r="I34" s="598"/>
      <c r="J34" s="598"/>
      <c r="K34" s="598"/>
      <c r="L34" s="598"/>
      <c r="M34" s="598"/>
      <c r="N34" s="598"/>
      <c r="O34" s="598"/>
      <c r="P34" s="598"/>
      <c r="Q34" s="598"/>
      <c r="R34" s="598"/>
      <c r="S34" s="598"/>
      <c r="T34" s="599"/>
      <c r="U34" s="621"/>
      <c r="V34" s="622"/>
      <c r="W34" s="622"/>
      <c r="X34" s="622"/>
      <c r="Y34" s="622"/>
      <c r="Z34" s="622"/>
      <c r="AA34" s="622"/>
      <c r="AB34" s="622"/>
      <c r="AC34" s="622"/>
      <c r="AD34" s="622"/>
      <c r="AE34" s="622"/>
      <c r="AF34" s="622"/>
      <c r="AG34" s="622"/>
      <c r="AH34" s="622"/>
      <c r="AI34" s="622"/>
      <c r="AJ34" s="622"/>
      <c r="AK34" s="623"/>
      <c r="AP34" s="111"/>
      <c r="AQ34" s="111"/>
      <c r="AV34" s="52"/>
    </row>
    <row r="35" spans="2:75" s="29" customFormat="1" ht="14.25" customHeight="1" x14ac:dyDescent="0.15">
      <c r="B35" s="600"/>
      <c r="C35" s="601"/>
      <c r="D35" s="601"/>
      <c r="E35" s="601"/>
      <c r="F35" s="601"/>
      <c r="G35" s="601"/>
      <c r="H35" s="601"/>
      <c r="I35" s="601"/>
      <c r="J35" s="601"/>
      <c r="K35" s="601"/>
      <c r="L35" s="601"/>
      <c r="M35" s="601"/>
      <c r="N35" s="601"/>
      <c r="O35" s="601"/>
      <c r="P35" s="601"/>
      <c r="Q35" s="601"/>
      <c r="R35" s="601"/>
      <c r="S35" s="601"/>
      <c r="T35" s="602"/>
      <c r="U35" s="624"/>
      <c r="V35" s="625"/>
      <c r="W35" s="625"/>
      <c r="X35" s="625"/>
      <c r="Y35" s="625"/>
      <c r="Z35" s="625"/>
      <c r="AA35" s="625"/>
      <c r="AB35" s="625"/>
      <c r="AC35" s="625"/>
      <c r="AD35" s="625"/>
      <c r="AE35" s="625"/>
      <c r="AF35" s="625"/>
      <c r="AG35" s="625"/>
      <c r="AH35" s="625"/>
      <c r="AI35" s="625"/>
      <c r="AJ35" s="625"/>
      <c r="AK35" s="626"/>
      <c r="AP35" s="111"/>
      <c r="AQ35" s="111"/>
    </row>
    <row r="36" spans="2:75" s="29" customFormat="1" ht="14.25" customHeight="1" x14ac:dyDescent="0.15">
      <c r="B36" s="600"/>
      <c r="C36" s="601"/>
      <c r="D36" s="601"/>
      <c r="E36" s="601"/>
      <c r="F36" s="601"/>
      <c r="G36" s="601"/>
      <c r="H36" s="601"/>
      <c r="I36" s="601"/>
      <c r="J36" s="601"/>
      <c r="K36" s="601"/>
      <c r="L36" s="601"/>
      <c r="M36" s="601"/>
      <c r="N36" s="601"/>
      <c r="O36" s="601"/>
      <c r="P36" s="601"/>
      <c r="Q36" s="601"/>
      <c r="R36" s="601"/>
      <c r="S36" s="601"/>
      <c r="T36" s="602"/>
      <c r="U36" s="624"/>
      <c r="V36" s="625"/>
      <c r="W36" s="625"/>
      <c r="X36" s="625"/>
      <c r="Y36" s="625"/>
      <c r="Z36" s="625"/>
      <c r="AA36" s="625"/>
      <c r="AB36" s="625"/>
      <c r="AC36" s="625"/>
      <c r="AD36" s="625"/>
      <c r="AE36" s="625"/>
      <c r="AF36" s="625"/>
      <c r="AG36" s="625"/>
      <c r="AH36" s="625"/>
      <c r="AI36" s="625"/>
      <c r="AJ36" s="625"/>
      <c r="AK36" s="626"/>
      <c r="AP36" s="111"/>
      <c r="AQ36" s="111"/>
    </row>
    <row r="37" spans="2:75" s="29" customFormat="1" ht="14.25" customHeight="1" x14ac:dyDescent="0.15">
      <c r="B37" s="600"/>
      <c r="C37" s="601"/>
      <c r="D37" s="601"/>
      <c r="E37" s="601"/>
      <c r="F37" s="601"/>
      <c r="G37" s="601"/>
      <c r="H37" s="601"/>
      <c r="I37" s="601"/>
      <c r="J37" s="601"/>
      <c r="K37" s="601"/>
      <c r="L37" s="601"/>
      <c r="M37" s="601"/>
      <c r="N37" s="601"/>
      <c r="O37" s="601"/>
      <c r="P37" s="601"/>
      <c r="Q37" s="601"/>
      <c r="R37" s="601"/>
      <c r="S37" s="601"/>
      <c r="T37" s="602"/>
      <c r="U37" s="624"/>
      <c r="V37" s="625"/>
      <c r="W37" s="625"/>
      <c r="X37" s="625"/>
      <c r="Y37" s="625"/>
      <c r="Z37" s="625"/>
      <c r="AA37" s="625"/>
      <c r="AB37" s="625"/>
      <c r="AC37" s="625"/>
      <c r="AD37" s="625"/>
      <c r="AE37" s="625"/>
      <c r="AF37" s="625"/>
      <c r="AG37" s="625"/>
      <c r="AH37" s="625"/>
      <c r="AI37" s="625"/>
      <c r="AJ37" s="625"/>
      <c r="AK37" s="626"/>
      <c r="AP37" s="111"/>
      <c r="AQ37" s="111"/>
    </row>
    <row r="38" spans="2:75" s="29" customFormat="1" ht="14.25" customHeight="1" x14ac:dyDescent="0.15">
      <c r="B38" s="600"/>
      <c r="C38" s="601"/>
      <c r="D38" s="601"/>
      <c r="E38" s="601"/>
      <c r="F38" s="601"/>
      <c r="G38" s="601"/>
      <c r="H38" s="601"/>
      <c r="I38" s="601"/>
      <c r="J38" s="601"/>
      <c r="K38" s="601"/>
      <c r="L38" s="601"/>
      <c r="M38" s="601"/>
      <c r="N38" s="601"/>
      <c r="O38" s="601"/>
      <c r="P38" s="601"/>
      <c r="Q38" s="601"/>
      <c r="R38" s="601"/>
      <c r="S38" s="601"/>
      <c r="T38" s="602"/>
      <c r="U38" s="624"/>
      <c r="V38" s="625"/>
      <c r="W38" s="625"/>
      <c r="X38" s="625"/>
      <c r="Y38" s="625"/>
      <c r="Z38" s="625"/>
      <c r="AA38" s="625"/>
      <c r="AB38" s="625"/>
      <c r="AC38" s="625"/>
      <c r="AD38" s="625"/>
      <c r="AE38" s="625"/>
      <c r="AF38" s="625"/>
      <c r="AG38" s="625"/>
      <c r="AH38" s="625"/>
      <c r="AI38" s="625"/>
      <c r="AJ38" s="625"/>
      <c r="AK38" s="626"/>
      <c r="AP38" s="111"/>
      <c r="AQ38" s="111"/>
    </row>
    <row r="39" spans="2:75" s="29" customFormat="1" ht="14.25" customHeight="1" x14ac:dyDescent="0.15">
      <c r="B39" s="600"/>
      <c r="C39" s="601"/>
      <c r="D39" s="601"/>
      <c r="E39" s="601"/>
      <c r="F39" s="601"/>
      <c r="G39" s="601"/>
      <c r="H39" s="601"/>
      <c r="I39" s="601"/>
      <c r="J39" s="601"/>
      <c r="K39" s="601"/>
      <c r="L39" s="601"/>
      <c r="M39" s="601"/>
      <c r="N39" s="601"/>
      <c r="O39" s="601"/>
      <c r="P39" s="601"/>
      <c r="Q39" s="601"/>
      <c r="R39" s="601"/>
      <c r="S39" s="601"/>
      <c r="T39" s="602"/>
      <c r="U39" s="624"/>
      <c r="V39" s="625"/>
      <c r="W39" s="625"/>
      <c r="X39" s="625"/>
      <c r="Y39" s="625"/>
      <c r="Z39" s="625"/>
      <c r="AA39" s="625"/>
      <c r="AB39" s="625"/>
      <c r="AC39" s="625"/>
      <c r="AD39" s="625"/>
      <c r="AE39" s="625"/>
      <c r="AF39" s="625"/>
      <c r="AG39" s="625"/>
      <c r="AH39" s="625"/>
      <c r="AI39" s="625"/>
      <c r="AJ39" s="625"/>
      <c r="AK39" s="626"/>
      <c r="AP39" s="111"/>
      <c r="AQ39" s="111"/>
    </row>
    <row r="40" spans="2:75" s="29" customFormat="1" ht="14.25" customHeight="1" x14ac:dyDescent="0.15">
      <c r="B40" s="603"/>
      <c r="C40" s="604"/>
      <c r="D40" s="604"/>
      <c r="E40" s="604"/>
      <c r="F40" s="604"/>
      <c r="G40" s="604"/>
      <c r="H40" s="604"/>
      <c r="I40" s="604"/>
      <c r="J40" s="604"/>
      <c r="K40" s="604"/>
      <c r="L40" s="604"/>
      <c r="M40" s="604"/>
      <c r="N40" s="604"/>
      <c r="O40" s="604"/>
      <c r="P40" s="604"/>
      <c r="Q40" s="604"/>
      <c r="R40" s="604"/>
      <c r="S40" s="604"/>
      <c r="T40" s="605"/>
      <c r="U40" s="627"/>
      <c r="V40" s="628"/>
      <c r="W40" s="628"/>
      <c r="X40" s="628"/>
      <c r="Y40" s="628"/>
      <c r="Z40" s="628"/>
      <c r="AA40" s="628"/>
      <c r="AB40" s="628"/>
      <c r="AC40" s="628"/>
      <c r="AD40" s="628"/>
      <c r="AE40" s="628"/>
      <c r="AF40" s="628"/>
      <c r="AG40" s="628"/>
      <c r="AH40" s="628"/>
      <c r="AI40" s="628"/>
      <c r="AJ40" s="628"/>
      <c r="AK40" s="629"/>
      <c r="AP40" s="111"/>
      <c r="AQ40" s="111"/>
    </row>
    <row r="41" spans="2:75" s="29" customFormat="1" ht="14.25" customHeight="1" x14ac:dyDescent="0.15">
      <c r="B41" s="105" t="s">
        <v>36</v>
      </c>
      <c r="C41" s="43"/>
      <c r="D41" s="43" t="s">
        <v>174</v>
      </c>
      <c r="E41" s="43"/>
      <c r="F41" s="43"/>
      <c r="G41" s="43"/>
      <c r="H41" s="43"/>
      <c r="I41" s="43"/>
      <c r="J41" s="43"/>
      <c r="K41" s="43"/>
      <c r="L41" s="43"/>
      <c r="M41" s="43"/>
      <c r="N41" s="43"/>
      <c r="O41" s="43"/>
      <c r="P41" s="43"/>
      <c r="Q41" s="43"/>
      <c r="R41" s="43"/>
      <c r="S41" s="43"/>
      <c r="T41" s="43"/>
      <c r="U41" s="44"/>
      <c r="V41" s="43"/>
      <c r="W41" s="43"/>
      <c r="X41" s="43"/>
      <c r="Y41" s="43"/>
      <c r="Z41" s="43"/>
      <c r="AA41" s="43"/>
      <c r="AB41" s="43"/>
      <c r="AC41" s="43"/>
      <c r="AD41" s="43"/>
      <c r="AE41" s="43"/>
      <c r="AF41" s="43"/>
      <c r="AG41" s="43"/>
      <c r="AH41" s="43"/>
      <c r="AI41" s="43"/>
      <c r="AJ41" s="43"/>
      <c r="AK41" s="44"/>
      <c r="AP41" s="111"/>
      <c r="AQ41" s="111"/>
    </row>
    <row r="42" spans="2:75" s="29" customFormat="1" ht="14.25" customHeight="1" x14ac:dyDescent="0.15">
      <c r="B42" s="55"/>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P42" s="111"/>
      <c r="AQ42" s="111"/>
    </row>
    <row r="43" spans="2:75" s="29" customFormat="1" ht="14.25" customHeight="1" x14ac:dyDescent="0.15">
      <c r="B43" s="105"/>
      <c r="C43" s="43"/>
      <c r="D43" s="54"/>
      <c r="E43" s="54"/>
      <c r="F43" s="54"/>
      <c r="G43" s="54"/>
      <c r="H43" s="54"/>
      <c r="I43" s="106"/>
      <c r="J43" s="106"/>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P43" s="111"/>
      <c r="AQ43" s="111"/>
      <c r="AS43" s="58"/>
      <c r="AT43" s="58"/>
      <c r="AU43" s="58"/>
      <c r="AV43" s="58"/>
      <c r="AW43" s="58"/>
      <c r="AX43" s="58"/>
      <c r="AY43" s="58"/>
      <c r="AZ43" s="58"/>
      <c r="BA43" s="58"/>
      <c r="BB43" s="58"/>
      <c r="BC43" s="58"/>
      <c r="BD43" s="58"/>
      <c r="BE43" s="58"/>
    </row>
    <row r="44" spans="2:75" s="29" customFormat="1" ht="14.25" customHeight="1" x14ac:dyDescent="0.15">
      <c r="B44" s="105"/>
      <c r="C44" s="43"/>
      <c r="D44" s="43"/>
      <c r="E44" s="43"/>
      <c r="F44" s="43"/>
      <c r="G44" s="43"/>
      <c r="H44" s="43"/>
      <c r="I44" s="106"/>
      <c r="J44" s="106"/>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P44" s="58"/>
      <c r="AQ44" s="37"/>
      <c r="AR44" s="37"/>
      <c r="AS44" s="37"/>
      <c r="AT44" s="37"/>
      <c r="AU44" s="37"/>
      <c r="AV44" s="37"/>
      <c r="AW44" s="37"/>
      <c r="AX44" s="111"/>
    </row>
    <row r="45" spans="2:75" s="29" customFormat="1" ht="14.25" customHeight="1" x14ac:dyDescent="0.15">
      <c r="B45" s="105"/>
      <c r="C45" s="55"/>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Q45" s="36"/>
      <c r="AR45" s="36"/>
      <c r="AS45" s="36"/>
      <c r="AT45" s="36"/>
      <c r="AU45" s="36"/>
      <c r="AV45" s="36"/>
      <c r="AW45" s="111"/>
      <c r="AX45" s="111"/>
    </row>
    <row r="46" spans="2:75" s="29" customFormat="1" ht="14.25" customHeight="1" x14ac:dyDescent="0.15">
      <c r="B46" s="105"/>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spans="2:75" ht="14.25" customHeight="1" x14ac:dyDescent="0.15">
      <c r="B47" s="5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row>
    <row r="48" spans="2:75" ht="14.25" customHeight="1" x14ac:dyDescent="0.15">
      <c r="B48" s="5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row>
    <row r="49" spans="2:37" ht="20.100000000000001" customHeight="1" x14ac:dyDescent="0.15">
      <c r="B49" s="5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2:37" ht="20.100000000000001" customHeight="1" x14ac:dyDescent="0.15">
      <c r="B50" s="5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2:37" ht="20.100000000000001" customHeight="1" x14ac:dyDescent="0.15">
      <c r="B51" s="5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2:37" ht="20.100000000000001" customHeight="1" x14ac:dyDescent="0.15">
      <c r="B52" s="5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2:37" ht="20.100000000000001" customHeight="1" x14ac:dyDescent="0.15">
      <c r="B53" s="5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2:37" ht="20.100000000000001" customHeight="1" x14ac:dyDescent="0.15">
      <c r="B54" s="5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2:37" ht="20.100000000000001" customHeight="1" x14ac:dyDescent="0.15">
      <c r="B55" s="58"/>
    </row>
    <row r="56" spans="2:37" ht="20.100000000000001" customHeight="1" x14ac:dyDescent="0.15">
      <c r="B56" s="58"/>
    </row>
    <row r="57" spans="2:37" ht="20.100000000000001" customHeight="1" x14ac:dyDescent="0.15">
      <c r="B57" s="58"/>
    </row>
    <row r="58" spans="2:37" ht="20.100000000000001" customHeight="1" x14ac:dyDescent="0.15">
      <c r="B58" s="58"/>
    </row>
    <row r="59" spans="2:37" ht="20.100000000000001" customHeight="1" x14ac:dyDescent="0.15">
      <c r="B59" s="58"/>
    </row>
    <row r="60" spans="2:37" ht="20.100000000000001" customHeight="1" x14ac:dyDescent="0.15">
      <c r="B60" s="58"/>
    </row>
    <row r="61" spans="2:37" ht="20.100000000000001" customHeight="1" x14ac:dyDescent="0.15">
      <c r="B61" s="58"/>
    </row>
    <row r="62" spans="2:37" ht="20.100000000000001" customHeight="1" x14ac:dyDescent="0.15">
      <c r="B62" s="58"/>
    </row>
    <row r="63" spans="2:37" ht="20.100000000000001" customHeight="1" x14ac:dyDescent="0.15">
      <c r="B63" s="58"/>
    </row>
    <row r="64" spans="2:37" ht="20.100000000000001" customHeight="1" x14ac:dyDescent="0.15">
      <c r="B64" s="58"/>
    </row>
    <row r="65" spans="2:2" ht="20.100000000000001" customHeight="1" x14ac:dyDescent="0.15">
      <c r="B65" s="58"/>
    </row>
    <row r="66" spans="2:2" ht="20.100000000000001" customHeight="1" x14ac:dyDescent="0.15">
      <c r="B66" s="58"/>
    </row>
    <row r="67" spans="2:2" ht="20.100000000000001" customHeight="1" x14ac:dyDescent="0.15">
      <c r="B67" s="58"/>
    </row>
    <row r="68" spans="2:2" ht="20.100000000000001" customHeight="1" x14ac:dyDescent="0.15">
      <c r="B68" s="58"/>
    </row>
    <row r="69" spans="2:2" ht="20.100000000000001" customHeight="1" x14ac:dyDescent="0.15">
      <c r="B69" s="58"/>
    </row>
    <row r="70" spans="2:2" ht="20.100000000000001" customHeight="1" x14ac:dyDescent="0.15">
      <c r="B70" s="58"/>
    </row>
    <row r="71" spans="2:2" ht="20.100000000000001" customHeight="1" x14ac:dyDescent="0.15">
      <c r="B71" s="58"/>
    </row>
    <row r="72" spans="2:2" ht="20.100000000000001" customHeight="1" x14ac:dyDescent="0.15">
      <c r="B72" s="58"/>
    </row>
    <row r="73" spans="2:2" ht="20.100000000000001" customHeight="1" x14ac:dyDescent="0.15">
      <c r="B73" s="58"/>
    </row>
    <row r="74" spans="2:2" ht="20.100000000000001" customHeight="1" x14ac:dyDescent="0.15">
      <c r="B74" s="58"/>
    </row>
    <row r="75" spans="2:2" ht="20.100000000000001" customHeight="1" x14ac:dyDescent="0.15">
      <c r="B75" s="58"/>
    </row>
    <row r="76" spans="2:2" ht="20.100000000000001" customHeight="1" x14ac:dyDescent="0.15">
      <c r="B76" s="58"/>
    </row>
    <row r="77" spans="2:2" ht="20.100000000000001" customHeight="1" x14ac:dyDescent="0.15">
      <c r="B77" s="58"/>
    </row>
    <row r="78" spans="2:2" ht="20.100000000000001" customHeight="1" x14ac:dyDescent="0.15">
      <c r="B78" s="58"/>
    </row>
    <row r="79" spans="2:2" ht="20.100000000000001" customHeight="1" x14ac:dyDescent="0.15">
      <c r="B79" s="58"/>
    </row>
    <row r="80" spans="2:2" ht="20.100000000000001" customHeight="1" x14ac:dyDescent="0.15">
      <c r="B80" s="58"/>
    </row>
    <row r="81" spans="2:2" ht="20.100000000000001" customHeight="1" x14ac:dyDescent="0.15">
      <c r="B81" s="58"/>
    </row>
    <row r="82" spans="2:2" ht="20.100000000000001" customHeight="1" x14ac:dyDescent="0.15">
      <c r="B82" s="58"/>
    </row>
    <row r="83" spans="2:2" ht="20.100000000000001" customHeight="1" x14ac:dyDescent="0.15">
      <c r="B83" s="58"/>
    </row>
    <row r="84" spans="2:2" ht="20.100000000000001" customHeight="1" x14ac:dyDescent="0.15">
      <c r="B84" s="58"/>
    </row>
    <row r="85" spans="2:2" ht="20.100000000000001" customHeight="1" x14ac:dyDescent="0.15">
      <c r="B85" s="58"/>
    </row>
    <row r="86" spans="2:2" ht="20.100000000000001" customHeight="1" x14ac:dyDescent="0.15">
      <c r="B86" s="58"/>
    </row>
    <row r="87" spans="2:2" ht="20.100000000000001" customHeight="1" x14ac:dyDescent="0.15">
      <c r="B87" s="58"/>
    </row>
    <row r="88" spans="2:2" ht="20.100000000000001" customHeight="1" x14ac:dyDescent="0.15">
      <c r="B88" s="58"/>
    </row>
    <row r="89" spans="2:2" ht="20.100000000000001" customHeight="1" x14ac:dyDescent="0.15">
      <c r="B89" s="58"/>
    </row>
    <row r="90" spans="2:2" ht="20.100000000000001" customHeight="1" x14ac:dyDescent="0.15">
      <c r="B90" s="58"/>
    </row>
    <row r="91" spans="2:2" ht="20.100000000000001" customHeight="1" x14ac:dyDescent="0.15">
      <c r="B91" s="58"/>
    </row>
    <row r="92" spans="2:2" ht="20.100000000000001" customHeight="1" x14ac:dyDescent="0.15">
      <c r="B92" s="58"/>
    </row>
    <row r="93" spans="2:2" ht="20.100000000000001" customHeight="1" x14ac:dyDescent="0.15">
      <c r="B93" s="58"/>
    </row>
    <row r="94" spans="2:2" ht="20.100000000000001" customHeight="1" x14ac:dyDescent="0.15">
      <c r="B94" s="58"/>
    </row>
    <row r="95" spans="2:2" ht="20.100000000000001" customHeight="1" x14ac:dyDescent="0.15">
      <c r="B95" s="58"/>
    </row>
    <row r="96" spans="2:2" ht="20.100000000000001" customHeight="1" x14ac:dyDescent="0.15">
      <c r="B96" s="58"/>
    </row>
    <row r="97" spans="2:2" ht="20.100000000000001" customHeight="1" x14ac:dyDescent="0.15">
      <c r="B97" s="58"/>
    </row>
    <row r="98" spans="2:2" ht="20.100000000000001" customHeight="1" x14ac:dyDescent="0.15">
      <c r="B98" s="58"/>
    </row>
    <row r="99" spans="2:2" ht="20.100000000000001" customHeight="1" x14ac:dyDescent="0.15">
      <c r="B99" s="58"/>
    </row>
    <row r="100" spans="2:2" ht="20.100000000000001" customHeight="1" x14ac:dyDescent="0.15">
      <c r="B100" s="58"/>
    </row>
    <row r="101" spans="2:2" ht="20.100000000000001" customHeight="1" x14ac:dyDescent="0.15">
      <c r="B101" s="58"/>
    </row>
    <row r="102" spans="2:2" ht="20.100000000000001" customHeight="1" x14ac:dyDescent="0.15">
      <c r="B102" s="58"/>
    </row>
    <row r="103" spans="2:2" ht="20.100000000000001" customHeight="1" x14ac:dyDescent="0.15">
      <c r="B103" s="58"/>
    </row>
    <row r="104" spans="2:2" ht="20.100000000000001" customHeight="1" x14ac:dyDescent="0.15">
      <c r="B104" s="58"/>
    </row>
    <row r="105" spans="2:2" ht="20.100000000000001" customHeight="1" x14ac:dyDescent="0.15">
      <c r="B105" s="58"/>
    </row>
    <row r="106" spans="2:2" ht="20.100000000000001" customHeight="1" x14ac:dyDescent="0.15">
      <c r="B106" s="58"/>
    </row>
    <row r="107" spans="2:2" ht="20.100000000000001" customHeight="1" x14ac:dyDescent="0.15">
      <c r="B107" s="58"/>
    </row>
    <row r="108" spans="2:2" ht="20.100000000000001" customHeight="1" x14ac:dyDescent="0.15">
      <c r="B108" s="58"/>
    </row>
    <row r="109" spans="2:2" ht="20.100000000000001" customHeight="1" x14ac:dyDescent="0.15">
      <c r="B109" s="58"/>
    </row>
    <row r="110" spans="2:2" ht="20.100000000000001" customHeight="1" x14ac:dyDescent="0.15">
      <c r="B110" s="58"/>
    </row>
    <row r="111" spans="2:2" ht="20.100000000000001" customHeight="1" x14ac:dyDescent="0.15">
      <c r="B111" s="58"/>
    </row>
    <row r="112" spans="2:2" ht="20.100000000000001" customHeight="1" x14ac:dyDescent="0.15">
      <c r="B112" s="58"/>
    </row>
    <row r="113" spans="2:2" ht="20.100000000000001" customHeight="1" x14ac:dyDescent="0.15">
      <c r="B113" s="58"/>
    </row>
    <row r="114" spans="2:2" ht="20.100000000000001" customHeight="1" x14ac:dyDescent="0.15">
      <c r="B114" s="58"/>
    </row>
    <row r="115" spans="2:2" ht="20.100000000000001" customHeight="1" x14ac:dyDescent="0.15">
      <c r="B115" s="58"/>
    </row>
    <row r="116" spans="2:2" ht="20.100000000000001" customHeight="1" x14ac:dyDescent="0.15">
      <c r="B116" s="58"/>
    </row>
    <row r="117" spans="2:2" ht="20.100000000000001" customHeight="1" x14ac:dyDescent="0.15">
      <c r="B117" s="58"/>
    </row>
    <row r="118" spans="2:2" ht="20.100000000000001" customHeight="1" x14ac:dyDescent="0.15">
      <c r="B118" s="58"/>
    </row>
    <row r="119" spans="2:2" ht="20.100000000000001" customHeight="1" x14ac:dyDescent="0.15">
      <c r="B119" s="58"/>
    </row>
    <row r="120" spans="2:2" ht="20.100000000000001" customHeight="1" x14ac:dyDescent="0.15">
      <c r="B120" s="58"/>
    </row>
    <row r="121" spans="2:2" ht="20.100000000000001" customHeight="1" x14ac:dyDescent="0.15">
      <c r="B121" s="58"/>
    </row>
    <row r="122" spans="2:2" ht="20.100000000000001" customHeight="1" x14ac:dyDescent="0.15">
      <c r="B122" s="58"/>
    </row>
    <row r="123" spans="2:2" ht="20.100000000000001" customHeight="1" x14ac:dyDescent="0.15">
      <c r="B123" s="58"/>
    </row>
    <row r="124" spans="2:2" ht="20.100000000000001" customHeight="1" x14ac:dyDescent="0.15">
      <c r="B124" s="58"/>
    </row>
    <row r="125" spans="2:2" ht="20.100000000000001" customHeight="1" x14ac:dyDescent="0.15">
      <c r="B125" s="58"/>
    </row>
    <row r="126" spans="2:2" ht="20.100000000000001" customHeight="1" x14ac:dyDescent="0.15">
      <c r="B126" s="58"/>
    </row>
    <row r="127" spans="2:2" ht="20.100000000000001" customHeight="1" x14ac:dyDescent="0.15">
      <c r="B127" s="58"/>
    </row>
    <row r="128" spans="2:2" ht="20.100000000000001" customHeight="1" x14ac:dyDescent="0.15">
      <c r="B128" s="58"/>
    </row>
    <row r="129" spans="2:2" ht="20.100000000000001" customHeight="1" x14ac:dyDescent="0.15">
      <c r="B129" s="58"/>
    </row>
    <row r="130" spans="2:2" ht="20.100000000000001" customHeight="1" x14ac:dyDescent="0.15">
      <c r="B130" s="58"/>
    </row>
    <row r="131" spans="2:2" ht="20.100000000000001" customHeight="1" x14ac:dyDescent="0.15">
      <c r="B131" s="58"/>
    </row>
    <row r="132" spans="2:2" ht="20.100000000000001" customHeight="1" x14ac:dyDescent="0.15">
      <c r="B132" s="58"/>
    </row>
    <row r="133" spans="2:2" ht="20.100000000000001" customHeight="1" x14ac:dyDescent="0.15">
      <c r="B133" s="58"/>
    </row>
    <row r="134" spans="2:2" ht="20.100000000000001" customHeight="1" x14ac:dyDescent="0.15">
      <c r="B134" s="58"/>
    </row>
    <row r="135" spans="2:2" ht="20.100000000000001" customHeight="1" x14ac:dyDescent="0.15">
      <c r="B135" s="58"/>
    </row>
    <row r="136" spans="2:2" ht="20.100000000000001" customHeight="1" x14ac:dyDescent="0.15">
      <c r="B136" s="58"/>
    </row>
    <row r="137" spans="2:2" ht="20.100000000000001" customHeight="1" x14ac:dyDescent="0.15">
      <c r="B137" s="58"/>
    </row>
    <row r="138" spans="2:2" ht="20.100000000000001" customHeight="1" x14ac:dyDescent="0.15">
      <c r="B138" s="58"/>
    </row>
    <row r="139" spans="2:2" ht="20.100000000000001" customHeight="1" x14ac:dyDescent="0.15">
      <c r="B139" s="58"/>
    </row>
    <row r="140" spans="2:2" ht="20.100000000000001" customHeight="1" x14ac:dyDescent="0.15">
      <c r="B140" s="58"/>
    </row>
    <row r="141" spans="2:2" ht="20.100000000000001" customHeight="1" x14ac:dyDescent="0.15">
      <c r="B141" s="58"/>
    </row>
    <row r="142" spans="2:2" ht="20.100000000000001" customHeight="1" x14ac:dyDescent="0.15">
      <c r="B142" s="58"/>
    </row>
    <row r="143" spans="2:2" ht="20.100000000000001" customHeight="1" x14ac:dyDescent="0.15">
      <c r="B143" s="58"/>
    </row>
    <row r="144" spans="2:2" ht="20.100000000000001" customHeight="1" x14ac:dyDescent="0.15">
      <c r="B144" s="58"/>
    </row>
    <row r="145" spans="2:2" ht="20.100000000000001" customHeight="1" x14ac:dyDescent="0.15">
      <c r="B145" s="58"/>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tabColor theme="0"/>
    <pageSetUpPr fitToPage="1"/>
  </sheetPr>
  <dimension ref="A1:AD54"/>
  <sheetViews>
    <sheetView tabSelected="1" view="pageBreakPreview" zoomScale="98" zoomScaleNormal="100" zoomScaleSheetLayoutView="98" workbookViewId="0">
      <selection activeCell="B16" sqref="B16:D17"/>
    </sheetView>
  </sheetViews>
  <sheetFormatPr defaultColWidth="9.125" defaultRowHeight="12" x14ac:dyDescent="0.15"/>
  <cols>
    <col min="1" max="1" width="8.75" style="73" customWidth="1"/>
    <col min="2" max="2" width="9.375" style="73" customWidth="1"/>
    <col min="3" max="3" width="8.625" style="73" customWidth="1"/>
    <col min="4" max="4" width="5.125" style="73" customWidth="1"/>
    <col min="5" max="5" width="3.125" style="73" customWidth="1"/>
    <col min="6" max="6" width="4.625" style="73" customWidth="1"/>
    <col min="7" max="7" width="5.375" style="73" customWidth="1"/>
    <col min="8" max="9" width="4.125" style="73" customWidth="1"/>
    <col min="10" max="10" width="3.625" style="73" customWidth="1"/>
    <col min="11" max="25" width="4.125" style="73" customWidth="1"/>
    <col min="26" max="26" width="8.25" style="73" customWidth="1"/>
    <col min="27" max="27" width="8.625" style="73" customWidth="1"/>
    <col min="28" max="28" width="6.5" style="73" customWidth="1"/>
    <col min="29" max="16384" width="9.125" style="73"/>
  </cols>
  <sheetData>
    <row r="1" spans="1:30" ht="36" customHeight="1" thickBot="1" x14ac:dyDescent="0.2">
      <c r="A1" s="843" t="s">
        <v>117</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row>
    <row r="2" spans="1:30" ht="15" customHeight="1" x14ac:dyDescent="0.15">
      <c r="A2" s="845" t="s">
        <v>69</v>
      </c>
      <c r="B2" s="848" t="s">
        <v>96</v>
      </c>
      <c r="C2" s="849"/>
      <c r="D2" s="849"/>
      <c r="E2" s="850"/>
      <c r="F2" s="851"/>
      <c r="G2" s="851"/>
      <c r="H2" s="851"/>
      <c r="I2" s="851"/>
      <c r="J2" s="851"/>
      <c r="K2" s="851"/>
      <c r="L2" s="851"/>
      <c r="M2" s="851"/>
      <c r="N2" s="851"/>
      <c r="O2" s="851"/>
      <c r="P2" s="851"/>
      <c r="Q2" s="851"/>
      <c r="R2" s="851"/>
      <c r="S2" s="851"/>
      <c r="T2" s="851"/>
      <c r="U2" s="851"/>
      <c r="V2" s="851"/>
      <c r="W2" s="851"/>
      <c r="X2" s="851"/>
      <c r="Y2" s="851"/>
      <c r="Z2" s="851"/>
      <c r="AA2" s="851"/>
      <c r="AB2" s="852"/>
    </row>
    <row r="3" spans="1:30" ht="15" customHeight="1" x14ac:dyDescent="0.15">
      <c r="A3" s="846"/>
      <c r="B3" s="698" t="s">
        <v>74</v>
      </c>
      <c r="C3" s="698"/>
      <c r="D3" s="698"/>
      <c r="E3" s="853"/>
      <c r="F3" s="757"/>
      <c r="G3" s="757"/>
      <c r="H3" s="757"/>
      <c r="I3" s="757"/>
      <c r="J3" s="757"/>
      <c r="K3" s="757"/>
      <c r="L3" s="757"/>
      <c r="M3" s="757"/>
      <c r="N3" s="757"/>
      <c r="O3" s="757"/>
      <c r="P3" s="757"/>
      <c r="Q3" s="757"/>
      <c r="R3" s="757"/>
      <c r="S3" s="757"/>
      <c r="T3" s="757"/>
      <c r="U3" s="757"/>
      <c r="V3" s="757"/>
      <c r="W3" s="757"/>
      <c r="X3" s="757"/>
      <c r="Y3" s="757"/>
      <c r="Z3" s="757"/>
      <c r="AA3" s="757"/>
      <c r="AB3" s="758"/>
    </row>
    <row r="4" spans="1:30" ht="30" customHeight="1" x14ac:dyDescent="0.15">
      <c r="A4" s="846"/>
      <c r="B4" s="698" t="s">
        <v>75</v>
      </c>
      <c r="C4" s="698"/>
      <c r="D4" s="698"/>
      <c r="E4" s="729"/>
      <c r="F4" s="729"/>
      <c r="G4" s="729"/>
      <c r="H4" s="729"/>
      <c r="I4" s="729"/>
      <c r="J4" s="729"/>
      <c r="K4" s="729"/>
      <c r="L4" s="729"/>
      <c r="M4" s="729"/>
      <c r="N4" s="729"/>
      <c r="O4" s="729"/>
      <c r="P4" s="729"/>
      <c r="Q4" s="729"/>
      <c r="R4" s="729"/>
      <c r="S4" s="729"/>
      <c r="T4" s="729"/>
      <c r="U4" s="729"/>
      <c r="V4" s="729"/>
      <c r="W4" s="729"/>
      <c r="X4" s="729"/>
      <c r="Y4" s="729"/>
      <c r="Z4" s="729"/>
      <c r="AA4" s="729"/>
      <c r="AB4" s="730"/>
    </row>
    <row r="5" spans="1:30" ht="15" customHeight="1" x14ac:dyDescent="0.15">
      <c r="A5" s="846"/>
      <c r="B5" s="698" t="s">
        <v>76</v>
      </c>
      <c r="C5" s="698"/>
      <c r="D5" s="698"/>
      <c r="E5" s="731" t="s">
        <v>118</v>
      </c>
      <c r="F5" s="732"/>
      <c r="G5" s="732"/>
      <c r="H5" s="732"/>
      <c r="I5" s="733"/>
      <c r="J5" s="733"/>
      <c r="K5" s="60" t="s">
        <v>91</v>
      </c>
      <c r="L5" s="733"/>
      <c r="M5" s="733"/>
      <c r="N5" s="60" t="s">
        <v>12</v>
      </c>
      <c r="O5" s="732"/>
      <c r="P5" s="732"/>
      <c r="Q5" s="732"/>
      <c r="R5" s="732"/>
      <c r="S5" s="732"/>
      <c r="T5" s="732"/>
      <c r="U5" s="732"/>
      <c r="V5" s="732"/>
      <c r="W5" s="732"/>
      <c r="X5" s="732"/>
      <c r="Y5" s="732"/>
      <c r="Z5" s="732"/>
      <c r="AA5" s="732"/>
      <c r="AB5" s="734"/>
    </row>
    <row r="6" spans="1:30" ht="15" customHeight="1" x14ac:dyDescent="0.15">
      <c r="A6" s="846"/>
      <c r="B6" s="698"/>
      <c r="C6" s="698"/>
      <c r="D6" s="698"/>
      <c r="E6" s="443"/>
      <c r="F6" s="444"/>
      <c r="G6" s="444"/>
      <c r="H6" s="444"/>
      <c r="I6" s="75" t="s">
        <v>13</v>
      </c>
      <c r="J6" s="63" t="s">
        <v>14</v>
      </c>
      <c r="K6" s="444"/>
      <c r="L6" s="444"/>
      <c r="M6" s="444"/>
      <c r="N6" s="444"/>
      <c r="O6" s="444"/>
      <c r="P6" s="444"/>
      <c r="Q6" s="444"/>
      <c r="R6" s="75" t="s">
        <v>15</v>
      </c>
      <c r="S6" s="63" t="s">
        <v>16</v>
      </c>
      <c r="T6" s="735"/>
      <c r="U6" s="735"/>
      <c r="V6" s="735"/>
      <c r="W6" s="735"/>
      <c r="X6" s="735"/>
      <c r="Y6" s="735"/>
      <c r="Z6" s="735"/>
      <c r="AA6" s="735"/>
      <c r="AB6" s="736"/>
      <c r="AC6" s="56"/>
      <c r="AD6" s="56"/>
    </row>
    <row r="7" spans="1:30" ht="15" customHeight="1" x14ac:dyDescent="0.15">
      <c r="A7" s="846"/>
      <c r="B7" s="698"/>
      <c r="C7" s="698"/>
      <c r="D7" s="698"/>
      <c r="E7" s="443"/>
      <c r="F7" s="444"/>
      <c r="G7" s="444"/>
      <c r="H7" s="444"/>
      <c r="I7" s="75" t="s">
        <v>17</v>
      </c>
      <c r="J7" s="63" t="s">
        <v>18</v>
      </c>
      <c r="K7" s="444"/>
      <c r="L7" s="444"/>
      <c r="M7" s="444"/>
      <c r="N7" s="444"/>
      <c r="O7" s="444"/>
      <c r="P7" s="444"/>
      <c r="Q7" s="444"/>
      <c r="R7" s="75" t="s">
        <v>19</v>
      </c>
      <c r="S7" s="63" t="s">
        <v>20</v>
      </c>
      <c r="T7" s="735"/>
      <c r="U7" s="735"/>
      <c r="V7" s="735"/>
      <c r="W7" s="735"/>
      <c r="X7" s="735"/>
      <c r="Y7" s="735"/>
      <c r="Z7" s="735"/>
      <c r="AA7" s="735"/>
      <c r="AB7" s="736"/>
      <c r="AC7" s="56"/>
      <c r="AD7" s="56"/>
    </row>
    <row r="8" spans="1:30" ht="19.149999999999999" customHeight="1" x14ac:dyDescent="0.15">
      <c r="A8" s="846"/>
      <c r="B8" s="698"/>
      <c r="C8" s="698"/>
      <c r="D8" s="698"/>
      <c r="E8" s="737"/>
      <c r="F8" s="738"/>
      <c r="G8" s="738"/>
      <c r="H8" s="738"/>
      <c r="I8" s="738"/>
      <c r="J8" s="738"/>
      <c r="K8" s="738"/>
      <c r="L8" s="738"/>
      <c r="M8" s="738"/>
      <c r="N8" s="738"/>
      <c r="O8" s="738"/>
      <c r="P8" s="738"/>
      <c r="Q8" s="738"/>
      <c r="R8" s="738"/>
      <c r="S8" s="738"/>
      <c r="T8" s="738"/>
      <c r="U8" s="738"/>
      <c r="V8" s="738"/>
      <c r="W8" s="738"/>
      <c r="X8" s="738"/>
      <c r="Y8" s="738"/>
      <c r="Z8" s="738"/>
      <c r="AA8" s="738"/>
      <c r="AB8" s="739"/>
    </row>
    <row r="9" spans="1:30" ht="15" customHeight="1" x14ac:dyDescent="0.15">
      <c r="A9" s="846"/>
      <c r="B9" s="698" t="s">
        <v>78</v>
      </c>
      <c r="C9" s="698"/>
      <c r="D9" s="698"/>
      <c r="E9" s="698" t="s">
        <v>22</v>
      </c>
      <c r="F9" s="698"/>
      <c r="G9" s="698"/>
      <c r="H9" s="740"/>
      <c r="I9" s="741"/>
      <c r="J9" s="741"/>
      <c r="K9" s="741"/>
      <c r="L9" s="741"/>
      <c r="M9" s="742" t="s">
        <v>23</v>
      </c>
      <c r="N9" s="742"/>
      <c r="O9" s="708"/>
      <c r="P9" s="709"/>
      <c r="Q9" s="698" t="s">
        <v>119</v>
      </c>
      <c r="R9" s="698"/>
      <c r="S9" s="698"/>
      <c r="T9" s="699"/>
      <c r="U9" s="699"/>
      <c r="V9" s="699"/>
      <c r="W9" s="699"/>
      <c r="X9" s="699"/>
      <c r="Y9" s="699"/>
      <c r="Z9" s="699"/>
      <c r="AA9" s="699"/>
      <c r="AB9" s="700"/>
    </row>
    <row r="10" spans="1:30" ht="15" customHeight="1" x14ac:dyDescent="0.15">
      <c r="A10" s="847"/>
      <c r="B10" s="698"/>
      <c r="C10" s="698"/>
      <c r="D10" s="698"/>
      <c r="E10" s="698" t="s">
        <v>25</v>
      </c>
      <c r="F10" s="698"/>
      <c r="G10" s="698"/>
      <c r="H10" s="699"/>
      <c r="I10" s="699"/>
      <c r="J10" s="699"/>
      <c r="K10" s="699"/>
      <c r="L10" s="699"/>
      <c r="M10" s="699"/>
      <c r="N10" s="699"/>
      <c r="O10" s="699"/>
      <c r="P10" s="699"/>
      <c r="Q10" s="699"/>
      <c r="R10" s="699"/>
      <c r="S10" s="699"/>
      <c r="T10" s="699"/>
      <c r="U10" s="699"/>
      <c r="V10" s="699"/>
      <c r="W10" s="699"/>
      <c r="X10" s="699"/>
      <c r="Y10" s="699"/>
      <c r="Z10" s="699"/>
      <c r="AA10" s="699"/>
      <c r="AB10" s="700"/>
    </row>
    <row r="11" spans="1:30" ht="15" customHeight="1" x14ac:dyDescent="0.15">
      <c r="A11" s="833" t="s">
        <v>93</v>
      </c>
      <c r="B11" s="834" t="s">
        <v>74</v>
      </c>
      <c r="C11" s="834"/>
      <c r="D11" s="834"/>
      <c r="E11" s="729"/>
      <c r="F11" s="729"/>
      <c r="G11" s="729"/>
      <c r="H11" s="729"/>
      <c r="I11" s="729"/>
      <c r="J11" s="729"/>
      <c r="K11" s="729"/>
      <c r="L11" s="729"/>
      <c r="M11" s="729"/>
      <c r="N11" s="761" t="s">
        <v>79</v>
      </c>
      <c r="O11" s="760"/>
      <c r="P11" s="835"/>
      <c r="Q11" s="760" t="s">
        <v>10</v>
      </c>
      <c r="R11" s="760"/>
      <c r="S11" s="760"/>
      <c r="T11" s="837"/>
      <c r="U11" s="837"/>
      <c r="V11" s="837"/>
      <c r="W11" s="70" t="s">
        <v>77</v>
      </c>
      <c r="X11" s="837"/>
      <c r="Y11" s="837"/>
      <c r="Z11" s="837"/>
      <c r="AA11" s="86" t="s">
        <v>116</v>
      </c>
      <c r="AB11" s="87"/>
    </row>
    <row r="12" spans="1:30" ht="15" customHeight="1" x14ac:dyDescent="0.15">
      <c r="A12" s="833"/>
      <c r="B12" s="834" t="s">
        <v>115</v>
      </c>
      <c r="C12" s="834"/>
      <c r="D12" s="834"/>
      <c r="E12" s="729"/>
      <c r="F12" s="729"/>
      <c r="G12" s="729"/>
      <c r="H12" s="729"/>
      <c r="I12" s="729"/>
      <c r="J12" s="729"/>
      <c r="K12" s="729"/>
      <c r="L12" s="729"/>
      <c r="M12" s="729"/>
      <c r="N12" s="731"/>
      <c r="O12" s="732"/>
      <c r="P12" s="836"/>
      <c r="Q12" s="737"/>
      <c r="R12" s="738"/>
      <c r="S12" s="738"/>
      <c r="T12" s="738"/>
      <c r="U12" s="738"/>
      <c r="V12" s="738"/>
      <c r="W12" s="738"/>
      <c r="X12" s="738"/>
      <c r="Y12" s="738"/>
      <c r="Z12" s="738"/>
      <c r="AA12" s="738"/>
      <c r="AB12" s="739"/>
    </row>
    <row r="13" spans="1:30" ht="15" customHeight="1" x14ac:dyDescent="0.15">
      <c r="A13" s="833"/>
      <c r="B13" s="834" t="s">
        <v>80</v>
      </c>
      <c r="C13" s="834"/>
      <c r="D13" s="834"/>
      <c r="E13" s="841"/>
      <c r="F13" s="841"/>
      <c r="G13" s="841"/>
      <c r="H13" s="841"/>
      <c r="I13" s="841"/>
      <c r="J13" s="841"/>
      <c r="K13" s="841"/>
      <c r="L13" s="841"/>
      <c r="M13" s="841"/>
      <c r="N13" s="767"/>
      <c r="O13" s="768"/>
      <c r="P13" s="774"/>
      <c r="Q13" s="838"/>
      <c r="R13" s="839"/>
      <c r="S13" s="839"/>
      <c r="T13" s="839"/>
      <c r="U13" s="839"/>
      <c r="V13" s="839"/>
      <c r="W13" s="839"/>
      <c r="X13" s="839"/>
      <c r="Y13" s="839"/>
      <c r="Z13" s="839"/>
      <c r="AA13" s="839"/>
      <c r="AB13" s="840"/>
    </row>
    <row r="14" spans="1:30" ht="35.25" customHeight="1" x14ac:dyDescent="0.15">
      <c r="A14" s="833"/>
      <c r="B14" s="793" t="s">
        <v>135</v>
      </c>
      <c r="C14" s="794"/>
      <c r="D14" s="794"/>
      <c r="E14" s="794"/>
      <c r="F14" s="794"/>
      <c r="G14" s="795"/>
      <c r="H14" s="804"/>
      <c r="I14" s="805"/>
      <c r="J14" s="805"/>
      <c r="K14" s="805"/>
      <c r="L14" s="805"/>
      <c r="M14" s="805"/>
      <c r="N14" s="805"/>
      <c r="O14" s="805"/>
      <c r="P14" s="805"/>
      <c r="Q14" s="805"/>
      <c r="R14" s="805"/>
      <c r="S14" s="805"/>
      <c r="T14" s="805"/>
      <c r="U14" s="805"/>
      <c r="V14" s="805"/>
      <c r="W14" s="805"/>
      <c r="X14" s="805"/>
      <c r="Y14" s="805"/>
      <c r="Z14" s="805"/>
      <c r="AA14" s="805"/>
      <c r="AB14" s="842"/>
    </row>
    <row r="15" spans="1:30" ht="47.25" customHeight="1" x14ac:dyDescent="0.15">
      <c r="A15" s="833"/>
      <c r="B15" s="798" t="s">
        <v>100</v>
      </c>
      <c r="C15" s="799"/>
      <c r="D15" s="800"/>
      <c r="E15" s="807" t="s">
        <v>99</v>
      </c>
      <c r="F15" s="808"/>
      <c r="G15" s="809"/>
      <c r="H15" s="822"/>
      <c r="I15" s="823"/>
      <c r="J15" s="823"/>
      <c r="K15" s="823"/>
      <c r="L15" s="823"/>
      <c r="M15" s="823"/>
      <c r="N15" s="823"/>
      <c r="O15" s="823"/>
      <c r="P15" s="823"/>
      <c r="Q15" s="823"/>
      <c r="R15" s="823"/>
      <c r="S15" s="823"/>
      <c r="T15" s="823"/>
      <c r="U15" s="823"/>
      <c r="V15" s="823"/>
      <c r="W15" s="823"/>
      <c r="X15" s="823"/>
      <c r="Y15" s="824"/>
      <c r="Z15" s="104" t="s">
        <v>134</v>
      </c>
      <c r="AA15" s="796"/>
      <c r="AB15" s="797"/>
    </row>
    <row r="16" spans="1:30" ht="31.5" customHeight="1" x14ac:dyDescent="0.15">
      <c r="A16" s="833"/>
      <c r="B16" s="801"/>
      <c r="C16" s="802"/>
      <c r="D16" s="803"/>
      <c r="E16" s="810" t="s">
        <v>120</v>
      </c>
      <c r="F16" s="811"/>
      <c r="G16" s="812"/>
      <c r="H16" s="816"/>
      <c r="I16" s="817"/>
      <c r="J16" s="817"/>
      <c r="K16" s="817"/>
      <c r="L16" s="817"/>
      <c r="M16" s="817"/>
      <c r="N16" s="817"/>
      <c r="O16" s="817"/>
      <c r="P16" s="817"/>
      <c r="Q16" s="817"/>
      <c r="R16" s="817"/>
      <c r="S16" s="817"/>
      <c r="T16" s="817"/>
      <c r="U16" s="817"/>
      <c r="V16" s="817"/>
      <c r="W16" s="817"/>
      <c r="X16" s="817"/>
      <c r="Y16" s="817"/>
      <c r="Z16" s="817"/>
      <c r="AA16" s="817"/>
      <c r="AB16" s="818"/>
    </row>
    <row r="17" spans="1:29" ht="28.5" customHeight="1" x14ac:dyDescent="0.15">
      <c r="A17" s="833"/>
      <c r="B17" s="804"/>
      <c r="C17" s="805"/>
      <c r="D17" s="806"/>
      <c r="E17" s="813"/>
      <c r="F17" s="814"/>
      <c r="G17" s="815"/>
      <c r="H17" s="819"/>
      <c r="I17" s="820"/>
      <c r="J17" s="820"/>
      <c r="K17" s="820"/>
      <c r="L17" s="820"/>
      <c r="M17" s="820"/>
      <c r="N17" s="820"/>
      <c r="O17" s="820"/>
      <c r="P17" s="820"/>
      <c r="Q17" s="820"/>
      <c r="R17" s="820"/>
      <c r="S17" s="820"/>
      <c r="T17" s="820"/>
      <c r="U17" s="820"/>
      <c r="V17" s="820"/>
      <c r="W17" s="820"/>
      <c r="X17" s="820"/>
      <c r="Y17" s="820"/>
      <c r="Z17" s="820"/>
      <c r="AA17" s="820"/>
      <c r="AB17" s="821"/>
      <c r="AC17" s="73" t="s">
        <v>68</v>
      </c>
    </row>
    <row r="18" spans="1:29" ht="22.15" customHeight="1" x14ac:dyDescent="0.15">
      <c r="A18" s="713" t="s">
        <v>44</v>
      </c>
      <c r="B18" s="698" t="s">
        <v>81</v>
      </c>
      <c r="C18" s="698"/>
      <c r="D18" s="698"/>
      <c r="E18" s="729"/>
      <c r="F18" s="729"/>
      <c r="G18" s="729"/>
      <c r="H18" s="729"/>
      <c r="I18" s="729"/>
      <c r="J18" s="729"/>
      <c r="K18" s="729"/>
      <c r="L18" s="729"/>
      <c r="M18" s="729"/>
      <c r="N18" s="828" t="s">
        <v>89</v>
      </c>
      <c r="O18" s="829"/>
      <c r="P18" s="830"/>
      <c r="Q18" s="831"/>
      <c r="R18" s="831"/>
      <c r="S18" s="831"/>
      <c r="T18" s="831"/>
      <c r="U18" s="831"/>
      <c r="V18" s="831"/>
      <c r="W18" s="831"/>
      <c r="X18" s="831"/>
      <c r="Y18" s="831"/>
      <c r="Z18" s="831"/>
      <c r="AA18" s="831"/>
      <c r="AB18" s="832"/>
    </row>
    <row r="19" spans="1:29" ht="22.15" customHeight="1" x14ac:dyDescent="0.15">
      <c r="A19" s="713"/>
      <c r="B19" s="698" t="s">
        <v>81</v>
      </c>
      <c r="C19" s="698"/>
      <c r="D19" s="698"/>
      <c r="E19" s="729"/>
      <c r="F19" s="729"/>
      <c r="G19" s="729"/>
      <c r="H19" s="729"/>
      <c r="I19" s="729"/>
      <c r="J19" s="729"/>
      <c r="K19" s="729"/>
      <c r="L19" s="729"/>
      <c r="M19" s="729"/>
      <c r="N19" s="828" t="s">
        <v>89</v>
      </c>
      <c r="O19" s="829"/>
      <c r="P19" s="830"/>
      <c r="Q19" s="831"/>
      <c r="R19" s="831"/>
      <c r="S19" s="831"/>
      <c r="T19" s="831"/>
      <c r="U19" s="831"/>
      <c r="V19" s="831"/>
      <c r="W19" s="831"/>
      <c r="X19" s="831"/>
      <c r="Y19" s="831"/>
      <c r="Z19" s="831"/>
      <c r="AA19" s="831"/>
      <c r="AB19" s="832"/>
    </row>
    <row r="20" spans="1:29" ht="15" customHeight="1" x14ac:dyDescent="0.15">
      <c r="A20" s="825" t="s">
        <v>67</v>
      </c>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7"/>
    </row>
    <row r="21" spans="1:29" ht="15" customHeight="1" x14ac:dyDescent="0.15">
      <c r="A21" s="766" t="s">
        <v>82</v>
      </c>
      <c r="B21" s="732"/>
      <c r="C21" s="732"/>
      <c r="D21" s="732"/>
      <c r="E21" s="732"/>
      <c r="F21" s="732"/>
      <c r="G21" s="732"/>
      <c r="H21" s="767" t="s">
        <v>121</v>
      </c>
      <c r="I21" s="768"/>
      <c r="J21" s="768"/>
      <c r="K21" s="768"/>
      <c r="L21" s="768"/>
      <c r="M21" s="769"/>
      <c r="N21" s="770" t="s">
        <v>71</v>
      </c>
      <c r="O21" s="771"/>
      <c r="P21" s="771"/>
      <c r="Q21" s="771"/>
      <c r="R21" s="771"/>
      <c r="S21" s="772"/>
      <c r="T21" s="773" t="s">
        <v>94</v>
      </c>
      <c r="U21" s="768"/>
      <c r="V21" s="768"/>
      <c r="W21" s="768"/>
      <c r="X21" s="768"/>
      <c r="Y21" s="774"/>
      <c r="Z21" s="775"/>
      <c r="AA21" s="776"/>
      <c r="AB21" s="777"/>
    </row>
    <row r="22" spans="1:29" ht="15" customHeight="1" x14ac:dyDescent="0.15">
      <c r="A22" s="766"/>
      <c r="B22" s="732"/>
      <c r="C22" s="732"/>
      <c r="D22" s="732"/>
      <c r="E22" s="732"/>
      <c r="F22" s="732"/>
      <c r="G22" s="732"/>
      <c r="H22" s="784" t="s">
        <v>83</v>
      </c>
      <c r="I22" s="764"/>
      <c r="J22" s="765"/>
      <c r="K22" s="763" t="s">
        <v>87</v>
      </c>
      <c r="L22" s="764"/>
      <c r="M22" s="765"/>
      <c r="N22" s="763" t="s">
        <v>83</v>
      </c>
      <c r="O22" s="764"/>
      <c r="P22" s="765"/>
      <c r="Q22" s="763" t="s">
        <v>87</v>
      </c>
      <c r="R22" s="764"/>
      <c r="S22" s="765"/>
      <c r="T22" s="763" t="s">
        <v>83</v>
      </c>
      <c r="U22" s="764"/>
      <c r="V22" s="765"/>
      <c r="W22" s="763" t="s">
        <v>87</v>
      </c>
      <c r="X22" s="764"/>
      <c r="Y22" s="785"/>
      <c r="Z22" s="778"/>
      <c r="AA22" s="779"/>
      <c r="AB22" s="780"/>
    </row>
    <row r="23" spans="1:29" ht="15" customHeight="1" x14ac:dyDescent="0.15">
      <c r="A23" s="786"/>
      <c r="B23" s="763" t="s">
        <v>92</v>
      </c>
      <c r="C23" s="764"/>
      <c r="D23" s="764"/>
      <c r="E23" s="764"/>
      <c r="F23" s="764"/>
      <c r="G23" s="764"/>
      <c r="H23" s="784"/>
      <c r="I23" s="764"/>
      <c r="J23" s="765"/>
      <c r="K23" s="763"/>
      <c r="L23" s="764"/>
      <c r="M23" s="765"/>
      <c r="N23" s="763"/>
      <c r="O23" s="764"/>
      <c r="P23" s="765"/>
      <c r="Q23" s="763"/>
      <c r="R23" s="764"/>
      <c r="S23" s="765"/>
      <c r="T23" s="763"/>
      <c r="U23" s="764"/>
      <c r="V23" s="765"/>
      <c r="W23" s="763"/>
      <c r="X23" s="764"/>
      <c r="Y23" s="785"/>
      <c r="Z23" s="778"/>
      <c r="AA23" s="779"/>
      <c r="AB23" s="780"/>
    </row>
    <row r="24" spans="1:29" ht="15" customHeight="1" x14ac:dyDescent="0.15">
      <c r="A24" s="786"/>
      <c r="B24" s="759" t="s">
        <v>84</v>
      </c>
      <c r="C24" s="760"/>
      <c r="D24" s="760"/>
      <c r="E24" s="760"/>
      <c r="F24" s="760"/>
      <c r="G24" s="760"/>
      <c r="H24" s="761"/>
      <c r="I24" s="760"/>
      <c r="J24" s="762"/>
      <c r="K24" s="759"/>
      <c r="L24" s="760"/>
      <c r="M24" s="762"/>
      <c r="N24" s="763"/>
      <c r="O24" s="764"/>
      <c r="P24" s="765"/>
      <c r="Q24" s="763"/>
      <c r="R24" s="764"/>
      <c r="S24" s="765"/>
      <c r="T24" s="763"/>
      <c r="U24" s="764"/>
      <c r="V24" s="765"/>
      <c r="W24" s="763"/>
      <c r="X24" s="764"/>
      <c r="Y24" s="785"/>
      <c r="Z24" s="778"/>
      <c r="AA24" s="779"/>
      <c r="AB24" s="780"/>
    </row>
    <row r="25" spans="1:29" ht="15" customHeight="1" x14ac:dyDescent="0.15">
      <c r="A25" s="787"/>
      <c r="B25" s="714" t="s">
        <v>88</v>
      </c>
      <c r="C25" s="706"/>
      <c r="D25" s="706"/>
      <c r="E25" s="706"/>
      <c r="F25" s="706"/>
      <c r="G25" s="706"/>
      <c r="H25" s="714"/>
      <c r="I25" s="706"/>
      <c r="J25" s="706"/>
      <c r="K25" s="706"/>
      <c r="L25" s="706"/>
      <c r="M25" s="707"/>
      <c r="N25" s="788"/>
      <c r="O25" s="788"/>
      <c r="P25" s="788"/>
      <c r="Q25" s="788"/>
      <c r="R25" s="788"/>
      <c r="S25" s="789"/>
      <c r="T25" s="790"/>
      <c r="U25" s="791"/>
      <c r="V25" s="791"/>
      <c r="W25" s="791"/>
      <c r="X25" s="791"/>
      <c r="Y25" s="792"/>
      <c r="Z25" s="781"/>
      <c r="AA25" s="782"/>
      <c r="AB25" s="783"/>
    </row>
    <row r="26" spans="1:29" ht="15" customHeight="1" x14ac:dyDescent="0.15">
      <c r="A26" s="755" t="s">
        <v>122</v>
      </c>
      <c r="B26" s="756"/>
      <c r="C26" s="756"/>
      <c r="D26" s="756"/>
      <c r="E26" s="756"/>
      <c r="F26" s="756"/>
      <c r="G26" s="756"/>
      <c r="H26" s="690"/>
      <c r="I26" s="691"/>
      <c r="J26" s="691"/>
      <c r="K26" s="691"/>
      <c r="L26" s="706" t="s">
        <v>85</v>
      </c>
      <c r="M26" s="707"/>
      <c r="N26" s="88"/>
      <c r="O26" s="89"/>
      <c r="P26" s="757"/>
      <c r="Q26" s="757"/>
      <c r="R26" s="757"/>
      <c r="S26" s="757"/>
      <c r="T26" s="757"/>
      <c r="U26" s="757"/>
      <c r="V26" s="757"/>
      <c r="W26" s="757"/>
      <c r="X26" s="757"/>
      <c r="Y26" s="757"/>
      <c r="Z26" s="757"/>
      <c r="AA26" s="757"/>
      <c r="AB26" s="758"/>
    </row>
    <row r="27" spans="1:29" ht="15" customHeight="1" x14ac:dyDescent="0.15">
      <c r="A27" s="751" t="s">
        <v>123</v>
      </c>
      <c r="B27" s="752"/>
      <c r="C27" s="752"/>
      <c r="D27" s="752"/>
      <c r="E27" s="752"/>
      <c r="F27" s="752"/>
      <c r="G27" s="752"/>
      <c r="H27" s="753"/>
      <c r="I27" s="753"/>
      <c r="J27" s="753"/>
      <c r="K27" s="753"/>
      <c r="L27" s="753"/>
      <c r="M27" s="753"/>
      <c r="N27" s="752"/>
      <c r="O27" s="752"/>
      <c r="P27" s="752"/>
      <c r="Q27" s="752"/>
      <c r="R27" s="752"/>
      <c r="S27" s="752"/>
      <c r="T27" s="752"/>
      <c r="U27" s="752"/>
      <c r="V27" s="752"/>
      <c r="W27" s="752"/>
      <c r="X27" s="752"/>
      <c r="Y27" s="752"/>
      <c r="Z27" s="752"/>
      <c r="AA27" s="752"/>
      <c r="AB27" s="754"/>
    </row>
    <row r="28" spans="1:29" ht="15" customHeight="1" x14ac:dyDescent="0.15">
      <c r="A28" s="705" t="s">
        <v>124</v>
      </c>
      <c r="B28" s="706"/>
      <c r="C28" s="706"/>
      <c r="D28" s="706"/>
      <c r="E28" s="706"/>
      <c r="F28" s="706"/>
      <c r="G28" s="707"/>
      <c r="H28" s="690"/>
      <c r="I28" s="691"/>
      <c r="J28" s="691"/>
      <c r="K28" s="691"/>
      <c r="L28" s="708" t="s">
        <v>72</v>
      </c>
      <c r="M28" s="709"/>
      <c r="N28" s="61"/>
      <c r="O28" s="61"/>
      <c r="P28" s="61"/>
      <c r="Q28" s="61"/>
      <c r="R28" s="61"/>
      <c r="S28" s="61"/>
      <c r="T28" s="61"/>
      <c r="U28" s="61"/>
      <c r="V28" s="61"/>
      <c r="W28" s="61"/>
      <c r="X28" s="61"/>
      <c r="Y28" s="61"/>
      <c r="Z28" s="61"/>
      <c r="AA28" s="61"/>
      <c r="AB28" s="90"/>
    </row>
    <row r="29" spans="1:29" ht="15" customHeight="1" x14ac:dyDescent="0.15">
      <c r="A29" s="687" t="s">
        <v>125</v>
      </c>
      <c r="B29" s="688"/>
      <c r="C29" s="688"/>
      <c r="D29" s="688"/>
      <c r="E29" s="688"/>
      <c r="F29" s="688"/>
      <c r="G29" s="689"/>
      <c r="H29" s="690"/>
      <c r="I29" s="691"/>
      <c r="J29" s="691"/>
      <c r="K29" s="691"/>
      <c r="L29" s="692" t="s">
        <v>72</v>
      </c>
      <c r="M29" s="693"/>
      <c r="N29" s="694" t="s">
        <v>126</v>
      </c>
      <c r="O29" s="694"/>
      <c r="P29" s="694"/>
      <c r="Q29" s="694"/>
      <c r="R29" s="694"/>
      <c r="S29" s="694"/>
      <c r="T29" s="694"/>
      <c r="U29" s="694"/>
      <c r="V29" s="694"/>
      <c r="W29" s="694"/>
      <c r="X29" s="695"/>
      <c r="Y29" s="696"/>
      <c r="Z29" s="697"/>
      <c r="AA29" s="101"/>
      <c r="AB29" s="102" t="s">
        <v>70</v>
      </c>
    </row>
    <row r="30" spans="1:29" s="71" customFormat="1" ht="15" customHeight="1" x14ac:dyDescent="0.15">
      <c r="A30" s="713" t="s">
        <v>127</v>
      </c>
      <c r="B30" s="698"/>
      <c r="C30" s="698"/>
      <c r="D30" s="698"/>
      <c r="E30" s="698"/>
      <c r="F30" s="698"/>
      <c r="G30" s="714"/>
      <c r="H30" s="690"/>
      <c r="I30" s="691"/>
      <c r="J30" s="691"/>
      <c r="K30" s="691"/>
      <c r="L30" s="706" t="s">
        <v>85</v>
      </c>
      <c r="M30" s="707"/>
      <c r="N30" s="78"/>
      <c r="O30" s="78"/>
      <c r="P30" s="78"/>
      <c r="Q30" s="78"/>
      <c r="R30" s="78"/>
      <c r="S30" s="78"/>
      <c r="T30" s="78"/>
      <c r="U30" s="78"/>
      <c r="V30" s="78"/>
      <c r="W30" s="78"/>
      <c r="X30" s="78"/>
      <c r="Y30" s="78"/>
      <c r="Z30" s="78"/>
      <c r="AA30" s="78"/>
      <c r="AB30" s="62"/>
    </row>
    <row r="31" spans="1:29" s="71" customFormat="1" ht="15" customHeight="1" x14ac:dyDescent="0.15">
      <c r="A31" s="713" t="s">
        <v>128</v>
      </c>
      <c r="B31" s="698"/>
      <c r="C31" s="698"/>
      <c r="D31" s="698"/>
      <c r="E31" s="698"/>
      <c r="F31" s="698"/>
      <c r="G31" s="698"/>
      <c r="H31" s="690"/>
      <c r="I31" s="691"/>
      <c r="J31" s="691"/>
      <c r="K31" s="691"/>
      <c r="L31" s="706" t="s">
        <v>85</v>
      </c>
      <c r="M31" s="707"/>
      <c r="N31" s="706" t="s">
        <v>129</v>
      </c>
      <c r="O31" s="706"/>
      <c r="P31" s="706"/>
      <c r="Q31" s="706"/>
      <c r="R31" s="706"/>
      <c r="S31" s="706"/>
      <c r="T31" s="706"/>
      <c r="U31" s="706"/>
      <c r="V31" s="706"/>
      <c r="W31" s="706"/>
      <c r="X31" s="707"/>
      <c r="Y31" s="696"/>
      <c r="Z31" s="697"/>
      <c r="AA31" s="103"/>
      <c r="AB31" s="102" t="s">
        <v>70</v>
      </c>
    </row>
    <row r="32" spans="1:29" s="71" customFormat="1" ht="15" customHeight="1" x14ac:dyDescent="0.15">
      <c r="A32" s="713" t="s">
        <v>73</v>
      </c>
      <c r="B32" s="698"/>
      <c r="C32" s="698"/>
      <c r="D32" s="698"/>
      <c r="E32" s="698"/>
      <c r="F32" s="698"/>
      <c r="G32" s="698"/>
      <c r="H32" s="743"/>
      <c r="I32" s="744"/>
      <c r="J32" s="744"/>
      <c r="K32" s="744"/>
      <c r="L32" s="744"/>
      <c r="M32" s="744"/>
      <c r="N32" s="744"/>
      <c r="O32" s="744"/>
      <c r="P32" s="744"/>
      <c r="Q32" s="744"/>
      <c r="R32" s="744"/>
      <c r="S32" s="744"/>
      <c r="T32" s="744"/>
      <c r="U32" s="744"/>
      <c r="V32" s="744"/>
      <c r="W32" s="744"/>
      <c r="X32" s="744"/>
      <c r="Y32" s="744"/>
      <c r="Z32" s="744"/>
      <c r="AA32" s="744"/>
      <c r="AB32" s="745"/>
    </row>
    <row r="33" spans="1:29" ht="15" customHeight="1" thickBot="1" x14ac:dyDescent="0.2">
      <c r="A33" s="746" t="s">
        <v>86</v>
      </c>
      <c r="B33" s="747"/>
      <c r="C33" s="747"/>
      <c r="D33" s="747"/>
      <c r="E33" s="747"/>
      <c r="F33" s="748" t="s">
        <v>90</v>
      </c>
      <c r="G33" s="749"/>
      <c r="H33" s="749"/>
      <c r="I33" s="749"/>
      <c r="J33" s="749"/>
      <c r="K33" s="749"/>
      <c r="L33" s="749"/>
      <c r="M33" s="749"/>
      <c r="N33" s="749"/>
      <c r="O33" s="749"/>
      <c r="P33" s="749"/>
      <c r="Q33" s="749"/>
      <c r="R33" s="749"/>
      <c r="S33" s="749"/>
      <c r="T33" s="749"/>
      <c r="U33" s="749"/>
      <c r="V33" s="749"/>
      <c r="W33" s="749"/>
      <c r="X33" s="749"/>
      <c r="Y33" s="749"/>
      <c r="Z33" s="749"/>
      <c r="AA33" s="749"/>
      <c r="AB33" s="750"/>
    </row>
    <row r="34" spans="1:29" ht="36" customHeight="1" thickBot="1" x14ac:dyDescent="0.2">
      <c r="A34" s="721" t="s">
        <v>130</v>
      </c>
      <c r="B34" s="722"/>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row>
    <row r="35" spans="1:29" ht="15" customHeight="1" x14ac:dyDescent="0.15">
      <c r="A35" s="723" t="s">
        <v>69</v>
      </c>
      <c r="B35" s="725" t="s">
        <v>74</v>
      </c>
      <c r="C35" s="725"/>
      <c r="D35" s="725"/>
      <c r="E35" s="726"/>
      <c r="F35" s="727"/>
      <c r="G35" s="727"/>
      <c r="H35" s="727"/>
      <c r="I35" s="727"/>
      <c r="J35" s="727"/>
      <c r="K35" s="727"/>
      <c r="L35" s="727"/>
      <c r="M35" s="727"/>
      <c r="N35" s="727"/>
      <c r="O35" s="727"/>
      <c r="P35" s="727"/>
      <c r="Q35" s="727"/>
      <c r="R35" s="727"/>
      <c r="S35" s="727"/>
      <c r="T35" s="727"/>
      <c r="U35" s="727"/>
      <c r="V35" s="727"/>
      <c r="W35" s="727"/>
      <c r="X35" s="727"/>
      <c r="Y35" s="727"/>
      <c r="Z35" s="727"/>
      <c r="AA35" s="727"/>
      <c r="AB35" s="728"/>
    </row>
    <row r="36" spans="1:29" ht="15" customHeight="1" x14ac:dyDescent="0.15">
      <c r="A36" s="724"/>
      <c r="B36" s="698" t="s">
        <v>75</v>
      </c>
      <c r="C36" s="698"/>
      <c r="D36" s="698"/>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30"/>
    </row>
    <row r="37" spans="1:29" ht="15" customHeight="1" x14ac:dyDescent="0.15">
      <c r="A37" s="724"/>
      <c r="B37" s="698" t="s">
        <v>76</v>
      </c>
      <c r="C37" s="698"/>
      <c r="D37" s="698"/>
      <c r="E37" s="731" t="s">
        <v>118</v>
      </c>
      <c r="F37" s="732"/>
      <c r="G37" s="732"/>
      <c r="H37" s="732"/>
      <c r="I37" s="733"/>
      <c r="J37" s="733"/>
      <c r="K37" s="60" t="s">
        <v>91</v>
      </c>
      <c r="L37" s="733"/>
      <c r="M37" s="733"/>
      <c r="N37" s="60" t="s">
        <v>12</v>
      </c>
      <c r="O37" s="732"/>
      <c r="P37" s="732"/>
      <c r="Q37" s="732"/>
      <c r="R37" s="732"/>
      <c r="S37" s="732"/>
      <c r="T37" s="732"/>
      <c r="U37" s="732"/>
      <c r="V37" s="732"/>
      <c r="W37" s="732"/>
      <c r="X37" s="732"/>
      <c r="Y37" s="732"/>
      <c r="Z37" s="732"/>
      <c r="AA37" s="732"/>
      <c r="AB37" s="734"/>
      <c r="AC37" s="73" t="s">
        <v>0</v>
      </c>
    </row>
    <row r="38" spans="1:29" ht="15" customHeight="1" x14ac:dyDescent="0.15">
      <c r="A38" s="724"/>
      <c r="B38" s="698"/>
      <c r="C38" s="698"/>
      <c r="D38" s="698"/>
      <c r="E38" s="443"/>
      <c r="F38" s="444"/>
      <c r="G38" s="444"/>
      <c r="H38" s="444"/>
      <c r="I38" s="75" t="s">
        <v>13</v>
      </c>
      <c r="J38" s="63" t="s">
        <v>14</v>
      </c>
      <c r="K38" s="444"/>
      <c r="L38" s="444"/>
      <c r="M38" s="444"/>
      <c r="N38" s="444"/>
      <c r="O38" s="444"/>
      <c r="P38" s="444"/>
      <c r="Q38" s="444"/>
      <c r="R38" s="75" t="s">
        <v>15</v>
      </c>
      <c r="S38" s="63" t="s">
        <v>16</v>
      </c>
      <c r="T38" s="735"/>
      <c r="U38" s="735"/>
      <c r="V38" s="735"/>
      <c r="W38" s="735"/>
      <c r="X38" s="735"/>
      <c r="Y38" s="735"/>
      <c r="Z38" s="735"/>
      <c r="AA38" s="735"/>
      <c r="AB38" s="736"/>
    </row>
    <row r="39" spans="1:29" ht="15" customHeight="1" x14ac:dyDescent="0.15">
      <c r="A39" s="724"/>
      <c r="B39" s="698"/>
      <c r="C39" s="698"/>
      <c r="D39" s="698"/>
      <c r="E39" s="443"/>
      <c r="F39" s="444"/>
      <c r="G39" s="444"/>
      <c r="H39" s="444"/>
      <c r="I39" s="75" t="s">
        <v>17</v>
      </c>
      <c r="J39" s="63" t="s">
        <v>18</v>
      </c>
      <c r="K39" s="444"/>
      <c r="L39" s="444"/>
      <c r="M39" s="444"/>
      <c r="N39" s="444"/>
      <c r="O39" s="444"/>
      <c r="P39" s="444"/>
      <c r="Q39" s="444"/>
      <c r="R39" s="75" t="s">
        <v>19</v>
      </c>
      <c r="S39" s="63" t="s">
        <v>20</v>
      </c>
      <c r="T39" s="735"/>
      <c r="U39" s="735"/>
      <c r="V39" s="735"/>
      <c r="W39" s="735"/>
      <c r="X39" s="735"/>
      <c r="Y39" s="735"/>
      <c r="Z39" s="735"/>
      <c r="AA39" s="735"/>
      <c r="AB39" s="736"/>
    </row>
    <row r="40" spans="1:29" ht="19.149999999999999" customHeight="1" x14ac:dyDescent="0.15">
      <c r="A40" s="724"/>
      <c r="B40" s="698"/>
      <c r="C40" s="698"/>
      <c r="D40" s="698"/>
      <c r="E40" s="737" t="s">
        <v>131</v>
      </c>
      <c r="F40" s="738"/>
      <c r="G40" s="738"/>
      <c r="H40" s="738"/>
      <c r="I40" s="738"/>
      <c r="J40" s="738"/>
      <c r="K40" s="738"/>
      <c r="L40" s="738"/>
      <c r="M40" s="738"/>
      <c r="N40" s="738"/>
      <c r="O40" s="738"/>
      <c r="P40" s="738"/>
      <c r="Q40" s="738"/>
      <c r="R40" s="738"/>
      <c r="S40" s="738"/>
      <c r="T40" s="738"/>
      <c r="U40" s="738"/>
      <c r="V40" s="738"/>
      <c r="W40" s="738"/>
      <c r="X40" s="738"/>
      <c r="Y40" s="738"/>
      <c r="Z40" s="738"/>
      <c r="AA40" s="738"/>
      <c r="AB40" s="739"/>
    </row>
    <row r="41" spans="1:29" ht="15" customHeight="1" x14ac:dyDescent="0.15">
      <c r="A41" s="724"/>
      <c r="B41" s="698" t="s">
        <v>78</v>
      </c>
      <c r="C41" s="698"/>
      <c r="D41" s="698"/>
      <c r="E41" s="698" t="s">
        <v>22</v>
      </c>
      <c r="F41" s="698"/>
      <c r="G41" s="698"/>
      <c r="H41" s="740"/>
      <c r="I41" s="741"/>
      <c r="J41" s="741"/>
      <c r="K41" s="741"/>
      <c r="L41" s="741"/>
      <c r="M41" s="742" t="s">
        <v>23</v>
      </c>
      <c r="N41" s="742"/>
      <c r="O41" s="708"/>
      <c r="P41" s="709"/>
      <c r="Q41" s="698" t="s">
        <v>119</v>
      </c>
      <c r="R41" s="698"/>
      <c r="S41" s="698"/>
      <c r="T41" s="699"/>
      <c r="U41" s="699"/>
      <c r="V41" s="699"/>
      <c r="W41" s="699"/>
      <c r="X41" s="699"/>
      <c r="Y41" s="699"/>
      <c r="Z41" s="699"/>
      <c r="AA41" s="699"/>
      <c r="AB41" s="700"/>
    </row>
    <row r="42" spans="1:29" ht="15" customHeight="1" x14ac:dyDescent="0.15">
      <c r="A42" s="724"/>
      <c r="B42" s="698"/>
      <c r="C42" s="698"/>
      <c r="D42" s="698"/>
      <c r="E42" s="698" t="s">
        <v>25</v>
      </c>
      <c r="F42" s="698"/>
      <c r="G42" s="698"/>
      <c r="H42" s="699"/>
      <c r="I42" s="699"/>
      <c r="J42" s="699"/>
      <c r="K42" s="699"/>
      <c r="L42" s="699"/>
      <c r="M42" s="699"/>
      <c r="N42" s="699"/>
      <c r="O42" s="699"/>
      <c r="P42" s="699"/>
      <c r="Q42" s="699"/>
      <c r="R42" s="699"/>
      <c r="S42" s="699"/>
      <c r="T42" s="699"/>
      <c r="U42" s="699"/>
      <c r="V42" s="699"/>
      <c r="W42" s="699"/>
      <c r="X42" s="699"/>
      <c r="Y42" s="699"/>
      <c r="Z42" s="699"/>
      <c r="AA42" s="699"/>
      <c r="AB42" s="700"/>
    </row>
    <row r="43" spans="1:29" ht="15" customHeight="1" x14ac:dyDescent="0.15">
      <c r="A43" s="701" t="s">
        <v>123</v>
      </c>
      <c r="B43" s="702"/>
      <c r="C43" s="702"/>
      <c r="D43" s="702"/>
      <c r="E43" s="702"/>
      <c r="F43" s="702"/>
      <c r="G43" s="702"/>
      <c r="H43" s="702"/>
      <c r="I43" s="702"/>
      <c r="J43" s="703"/>
      <c r="K43" s="703"/>
      <c r="L43" s="703"/>
      <c r="M43" s="703"/>
      <c r="N43" s="703"/>
      <c r="O43" s="703"/>
      <c r="P43" s="703"/>
      <c r="Q43" s="703"/>
      <c r="R43" s="703"/>
      <c r="S43" s="703"/>
      <c r="T43" s="703"/>
      <c r="U43" s="703"/>
      <c r="V43" s="703"/>
      <c r="W43" s="703"/>
      <c r="X43" s="703"/>
      <c r="Y43" s="703"/>
      <c r="Z43" s="703"/>
      <c r="AA43" s="703"/>
      <c r="AB43" s="704"/>
    </row>
    <row r="44" spans="1:29" ht="15" customHeight="1" x14ac:dyDescent="0.15">
      <c r="A44" s="705" t="s">
        <v>124</v>
      </c>
      <c r="B44" s="706"/>
      <c r="C44" s="706"/>
      <c r="D44" s="706"/>
      <c r="E44" s="706"/>
      <c r="F44" s="706"/>
      <c r="G44" s="707"/>
      <c r="H44" s="690"/>
      <c r="I44" s="691"/>
      <c r="J44" s="691"/>
      <c r="K44" s="691"/>
      <c r="L44" s="708" t="s">
        <v>72</v>
      </c>
      <c r="M44" s="709"/>
      <c r="N44" s="710"/>
      <c r="O44" s="708"/>
      <c r="P44" s="708"/>
      <c r="Q44" s="708"/>
      <c r="R44" s="708"/>
      <c r="S44" s="708"/>
      <c r="T44" s="708"/>
      <c r="U44" s="708"/>
      <c r="V44" s="708"/>
      <c r="W44" s="708"/>
      <c r="X44" s="708"/>
      <c r="Y44" s="708"/>
      <c r="Z44" s="708"/>
      <c r="AA44" s="708"/>
      <c r="AB44" s="711"/>
    </row>
    <row r="45" spans="1:29" ht="15" customHeight="1" x14ac:dyDescent="0.15">
      <c r="A45" s="687" t="s">
        <v>125</v>
      </c>
      <c r="B45" s="688"/>
      <c r="C45" s="688"/>
      <c r="D45" s="688"/>
      <c r="E45" s="688"/>
      <c r="F45" s="688"/>
      <c r="G45" s="689"/>
      <c r="H45" s="690"/>
      <c r="I45" s="691"/>
      <c r="J45" s="691"/>
      <c r="K45" s="691"/>
      <c r="L45" s="692" t="s">
        <v>72</v>
      </c>
      <c r="M45" s="693"/>
      <c r="N45" s="694" t="s">
        <v>126</v>
      </c>
      <c r="O45" s="694"/>
      <c r="P45" s="694"/>
      <c r="Q45" s="694"/>
      <c r="R45" s="694"/>
      <c r="S45" s="694"/>
      <c r="T45" s="694"/>
      <c r="U45" s="694"/>
      <c r="V45" s="694"/>
      <c r="W45" s="694"/>
      <c r="X45" s="695"/>
      <c r="Y45" s="696"/>
      <c r="Z45" s="697"/>
      <c r="AA45" s="101"/>
      <c r="AB45" s="102" t="s">
        <v>70</v>
      </c>
    </row>
    <row r="46" spans="1:29" s="71" customFormat="1" ht="15" customHeight="1" x14ac:dyDescent="0.15">
      <c r="A46" s="713" t="s">
        <v>127</v>
      </c>
      <c r="B46" s="698"/>
      <c r="C46" s="698"/>
      <c r="D46" s="698"/>
      <c r="E46" s="698"/>
      <c r="F46" s="698"/>
      <c r="G46" s="714"/>
      <c r="H46" s="690"/>
      <c r="I46" s="691"/>
      <c r="J46" s="691"/>
      <c r="K46" s="691"/>
      <c r="L46" s="706" t="s">
        <v>85</v>
      </c>
      <c r="M46" s="707"/>
      <c r="N46" s="714"/>
      <c r="O46" s="706"/>
      <c r="P46" s="706"/>
      <c r="Q46" s="706"/>
      <c r="R46" s="706"/>
      <c r="S46" s="706"/>
      <c r="T46" s="706"/>
      <c r="U46" s="706"/>
      <c r="V46" s="706"/>
      <c r="W46" s="706"/>
      <c r="X46" s="706"/>
      <c r="Y46" s="706"/>
      <c r="Z46" s="706"/>
      <c r="AA46" s="706"/>
      <c r="AB46" s="715"/>
    </row>
    <row r="47" spans="1:29" s="71" customFormat="1" ht="15" customHeight="1" x14ac:dyDescent="0.15">
      <c r="A47" s="713" t="s">
        <v>128</v>
      </c>
      <c r="B47" s="698"/>
      <c r="C47" s="698"/>
      <c r="D47" s="698"/>
      <c r="E47" s="698"/>
      <c r="F47" s="698"/>
      <c r="G47" s="698"/>
      <c r="H47" s="690"/>
      <c r="I47" s="691"/>
      <c r="J47" s="691"/>
      <c r="K47" s="691"/>
      <c r="L47" s="706" t="s">
        <v>85</v>
      </c>
      <c r="M47" s="707"/>
      <c r="N47" s="706" t="s">
        <v>129</v>
      </c>
      <c r="O47" s="706"/>
      <c r="P47" s="706"/>
      <c r="Q47" s="706"/>
      <c r="R47" s="706"/>
      <c r="S47" s="706"/>
      <c r="T47" s="706"/>
      <c r="U47" s="706"/>
      <c r="V47" s="706"/>
      <c r="W47" s="706"/>
      <c r="X47" s="707"/>
      <c r="Y47" s="696"/>
      <c r="Z47" s="697"/>
      <c r="AA47" s="103"/>
      <c r="AB47" s="102" t="s">
        <v>70</v>
      </c>
    </row>
    <row r="48" spans="1:29" s="71" customFormat="1" ht="15" customHeight="1" thickBot="1" x14ac:dyDescent="0.2">
      <c r="A48" s="716" t="s">
        <v>73</v>
      </c>
      <c r="B48" s="717"/>
      <c r="C48" s="717"/>
      <c r="D48" s="717"/>
      <c r="E48" s="717"/>
      <c r="F48" s="717"/>
      <c r="G48" s="717"/>
      <c r="H48" s="718"/>
      <c r="I48" s="719"/>
      <c r="J48" s="719"/>
      <c r="K48" s="719"/>
      <c r="L48" s="719"/>
      <c r="M48" s="719"/>
      <c r="N48" s="719"/>
      <c r="O48" s="719"/>
      <c r="P48" s="719"/>
      <c r="Q48" s="719"/>
      <c r="R48" s="719"/>
      <c r="S48" s="719"/>
      <c r="T48" s="719"/>
      <c r="U48" s="719"/>
      <c r="V48" s="719"/>
      <c r="W48" s="719"/>
      <c r="X48" s="719"/>
      <c r="Y48" s="719"/>
      <c r="Z48" s="719"/>
      <c r="AA48" s="719"/>
      <c r="AB48" s="720"/>
    </row>
    <row r="49" spans="1:28" ht="16.5" customHeight="1" x14ac:dyDescent="0.15">
      <c r="A49" s="91"/>
      <c r="B49" s="91"/>
      <c r="C49" s="91"/>
      <c r="D49" s="91"/>
      <c r="E49" s="91"/>
      <c r="F49" s="77"/>
      <c r="G49" s="77"/>
      <c r="H49" s="77"/>
      <c r="I49" s="77" t="s">
        <v>0</v>
      </c>
      <c r="J49" s="77"/>
      <c r="K49" s="77"/>
      <c r="L49" s="77"/>
      <c r="M49" s="77"/>
      <c r="N49" s="77"/>
      <c r="O49" s="77"/>
      <c r="P49" s="77"/>
      <c r="Q49" s="77"/>
      <c r="R49" s="77"/>
      <c r="S49" s="77"/>
      <c r="T49" s="77"/>
      <c r="U49" s="77"/>
      <c r="V49" s="77"/>
      <c r="W49" s="77"/>
      <c r="X49" s="77"/>
      <c r="Y49" s="77"/>
      <c r="Z49" s="77"/>
      <c r="AA49" s="77"/>
      <c r="AB49" s="77"/>
    </row>
    <row r="50" spans="1:28" ht="15.95" customHeight="1" x14ac:dyDescent="0.15">
      <c r="A50" s="73" t="s">
        <v>36</v>
      </c>
      <c r="B50" s="712" t="s">
        <v>132</v>
      </c>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row>
    <row r="51" spans="1:28" ht="15.95" customHeight="1" x14ac:dyDescent="0.15">
      <c r="A51" s="92"/>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row>
    <row r="52" spans="1:28" ht="15.95" customHeight="1" x14ac:dyDescent="0.15">
      <c r="A52" s="59"/>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row>
    <row r="53" spans="1:28" ht="15.95" customHeight="1" x14ac:dyDescent="0.15">
      <c r="A53" s="92"/>
      <c r="B53" s="712"/>
      <c r="C53" s="712"/>
      <c r="D53" s="712"/>
      <c r="E53" s="712"/>
      <c r="F53" s="712"/>
      <c r="G53" s="712"/>
      <c r="H53" s="712"/>
      <c r="I53" s="712"/>
      <c r="J53" s="712"/>
      <c r="K53" s="712"/>
      <c r="L53" s="712"/>
      <c r="M53" s="712"/>
      <c r="N53" s="712"/>
      <c r="O53" s="712"/>
      <c r="P53" s="712"/>
      <c r="Q53" s="712"/>
      <c r="R53" s="712"/>
      <c r="S53" s="712"/>
      <c r="T53" s="712"/>
      <c r="U53" s="712"/>
      <c r="V53" s="712"/>
      <c r="W53" s="712"/>
      <c r="X53" s="712"/>
      <c r="Y53" s="712"/>
      <c r="Z53" s="712"/>
      <c r="AA53" s="712"/>
      <c r="AB53" s="712"/>
    </row>
    <row r="54" spans="1:28" x14ac:dyDescent="0.15">
      <c r="A54" s="92"/>
      <c r="B54" s="712"/>
      <c r="C54" s="712"/>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tabColor theme="0"/>
    <pageSetUpPr fitToPage="1"/>
  </sheetPr>
  <dimension ref="A1:AB25"/>
  <sheetViews>
    <sheetView tabSelected="1" view="pageBreakPreview" zoomScaleNormal="100" zoomScaleSheetLayoutView="100" workbookViewId="0">
      <selection activeCell="B16" sqref="B16:D17"/>
    </sheetView>
  </sheetViews>
  <sheetFormatPr defaultColWidth="9.125" defaultRowHeight="12" x14ac:dyDescent="0.15"/>
  <cols>
    <col min="1" max="1" width="8.75" style="74" customWidth="1"/>
    <col min="2" max="5" width="5.125" style="74" customWidth="1"/>
    <col min="6" max="28" width="4.125" style="74" customWidth="1"/>
    <col min="29" max="16384" width="9.125" style="74"/>
  </cols>
  <sheetData>
    <row r="1" spans="1:28" ht="36" customHeight="1" x14ac:dyDescent="0.15">
      <c r="A1" s="915" t="s">
        <v>133</v>
      </c>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row>
    <row r="2" spans="1:28" ht="19.149999999999999" customHeight="1" x14ac:dyDescent="0.15">
      <c r="A2" s="896"/>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row>
    <row r="3" spans="1:28" ht="22.15" customHeight="1" thickBot="1" x14ac:dyDescent="0.2">
      <c r="A3" s="896" t="s">
        <v>95</v>
      </c>
      <c r="B3" s="896"/>
      <c r="C3" s="896"/>
      <c r="D3" s="896"/>
      <c r="E3" s="896"/>
      <c r="F3" s="896"/>
      <c r="G3" s="896"/>
      <c r="H3" s="896"/>
      <c r="I3" s="896"/>
      <c r="J3" s="896"/>
      <c r="K3" s="896"/>
      <c r="L3" s="896"/>
      <c r="M3" s="896"/>
      <c r="N3" s="896"/>
      <c r="O3" s="896"/>
      <c r="P3" s="896"/>
      <c r="Q3" s="896"/>
      <c r="R3" s="2"/>
      <c r="S3" s="2"/>
      <c r="T3" s="2"/>
      <c r="U3" s="2"/>
      <c r="V3" s="2"/>
      <c r="W3" s="2"/>
      <c r="X3" s="2"/>
      <c r="Y3" s="2"/>
      <c r="Z3" s="2"/>
      <c r="AA3" s="2"/>
      <c r="AB3" s="2"/>
    </row>
    <row r="4" spans="1:28" ht="26.45" customHeight="1" x14ac:dyDescent="0.15">
      <c r="A4" s="917" t="s">
        <v>44</v>
      </c>
      <c r="B4" s="901" t="s">
        <v>81</v>
      </c>
      <c r="C4" s="901"/>
      <c r="D4" s="901"/>
      <c r="E4" s="920"/>
      <c r="F4" s="920"/>
      <c r="G4" s="920"/>
      <c r="H4" s="920"/>
      <c r="I4" s="920"/>
      <c r="J4" s="920"/>
      <c r="K4" s="920"/>
      <c r="L4" s="920"/>
      <c r="M4" s="920"/>
      <c r="N4" s="921" t="s">
        <v>89</v>
      </c>
      <c r="O4" s="922"/>
      <c r="P4" s="923"/>
      <c r="Q4" s="924"/>
      <c r="R4" s="924"/>
      <c r="S4" s="924"/>
      <c r="T4" s="924"/>
      <c r="U4" s="924"/>
      <c r="V4" s="924"/>
      <c r="W4" s="924"/>
      <c r="X4" s="924"/>
      <c r="Y4" s="924"/>
      <c r="Z4" s="924"/>
      <c r="AA4" s="924"/>
      <c r="AB4" s="925"/>
    </row>
    <row r="5" spans="1:28" ht="26.45" customHeight="1" x14ac:dyDescent="0.15">
      <c r="A5" s="918"/>
      <c r="B5" s="856" t="s">
        <v>81</v>
      </c>
      <c r="C5" s="856"/>
      <c r="D5" s="856"/>
      <c r="E5" s="905"/>
      <c r="F5" s="905"/>
      <c r="G5" s="905"/>
      <c r="H5" s="905"/>
      <c r="I5" s="905"/>
      <c r="J5" s="905"/>
      <c r="K5" s="905"/>
      <c r="L5" s="905"/>
      <c r="M5" s="905"/>
      <c r="N5" s="926" t="s">
        <v>89</v>
      </c>
      <c r="O5" s="927"/>
      <c r="P5" s="928"/>
      <c r="Q5" s="929"/>
      <c r="R5" s="929"/>
      <c r="S5" s="929"/>
      <c r="T5" s="929"/>
      <c r="U5" s="929"/>
      <c r="V5" s="929"/>
      <c r="W5" s="929"/>
      <c r="X5" s="929"/>
      <c r="Y5" s="929"/>
      <c r="Z5" s="929"/>
      <c r="AA5" s="929"/>
      <c r="AB5" s="930"/>
    </row>
    <row r="6" spans="1:28" ht="26.45" customHeight="1" thickBot="1" x14ac:dyDescent="0.2">
      <c r="A6" s="919"/>
      <c r="B6" s="872" t="s">
        <v>81</v>
      </c>
      <c r="C6" s="872"/>
      <c r="D6" s="872"/>
      <c r="E6" s="931"/>
      <c r="F6" s="931"/>
      <c r="G6" s="931"/>
      <c r="H6" s="931"/>
      <c r="I6" s="931"/>
      <c r="J6" s="931"/>
      <c r="K6" s="931"/>
      <c r="L6" s="931"/>
      <c r="M6" s="931"/>
      <c r="N6" s="932" t="s">
        <v>89</v>
      </c>
      <c r="O6" s="933"/>
      <c r="P6" s="934"/>
      <c r="Q6" s="935"/>
      <c r="R6" s="935"/>
      <c r="S6" s="935"/>
      <c r="T6" s="935"/>
      <c r="U6" s="935"/>
      <c r="V6" s="935"/>
      <c r="W6" s="935"/>
      <c r="X6" s="935"/>
      <c r="Y6" s="935"/>
      <c r="Z6" s="935"/>
      <c r="AA6" s="935"/>
      <c r="AB6" s="936"/>
    </row>
    <row r="7" spans="1:28" ht="26.45" customHeight="1" x14ac:dyDescent="0.15">
      <c r="A7" s="76"/>
      <c r="B7" s="76"/>
      <c r="C7" s="76"/>
      <c r="D7" s="76"/>
      <c r="E7" s="76"/>
      <c r="F7" s="76"/>
      <c r="G7" s="76"/>
      <c r="H7" s="76"/>
      <c r="I7" s="76"/>
      <c r="J7" s="76"/>
      <c r="K7" s="76"/>
      <c r="L7" s="76"/>
      <c r="M7" s="76"/>
      <c r="N7" s="76"/>
      <c r="O7" s="76"/>
      <c r="P7" s="76"/>
      <c r="Q7" s="76"/>
      <c r="R7" s="2"/>
      <c r="S7" s="2"/>
      <c r="T7" s="2"/>
      <c r="U7" s="2"/>
      <c r="V7" s="2"/>
      <c r="W7" s="2"/>
      <c r="X7" s="2"/>
      <c r="Y7" s="2"/>
      <c r="Z7" s="2"/>
      <c r="AA7" s="2"/>
      <c r="AB7" s="2"/>
    </row>
    <row r="8" spans="1:28" ht="34.9" customHeight="1" x14ac:dyDescent="0.15">
      <c r="A8" s="896" t="s">
        <v>130</v>
      </c>
      <c r="B8" s="897"/>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row>
    <row r="9" spans="1:28" ht="26.45" customHeight="1" thickBot="1" x14ac:dyDescent="0.2">
      <c r="A9" s="898" t="s">
        <v>114</v>
      </c>
      <c r="B9" s="898"/>
      <c r="C9" s="898"/>
      <c r="D9" s="898"/>
      <c r="E9" s="898"/>
      <c r="F9" s="898"/>
      <c r="G9" s="898"/>
      <c r="H9" s="898"/>
      <c r="I9" s="898"/>
      <c r="J9" s="898"/>
      <c r="K9" s="898"/>
      <c r="L9" s="898"/>
      <c r="M9" s="898"/>
      <c r="N9" s="898"/>
      <c r="O9" s="898"/>
      <c r="P9" s="898"/>
      <c r="Q9" s="898"/>
      <c r="R9" s="2"/>
      <c r="S9" s="2"/>
      <c r="T9" s="2"/>
      <c r="U9" s="2"/>
      <c r="V9" s="2"/>
      <c r="W9" s="2"/>
      <c r="X9" s="2"/>
      <c r="Y9" s="2"/>
      <c r="Z9" s="2"/>
      <c r="AA9" s="2"/>
      <c r="AB9" s="2"/>
    </row>
    <row r="10" spans="1:28" ht="15" customHeight="1" x14ac:dyDescent="0.15">
      <c r="A10" s="899" t="s">
        <v>69</v>
      </c>
      <c r="B10" s="901" t="s">
        <v>74</v>
      </c>
      <c r="C10" s="901"/>
      <c r="D10" s="901"/>
      <c r="E10" s="902"/>
      <c r="F10" s="903"/>
      <c r="G10" s="903"/>
      <c r="H10" s="903"/>
      <c r="I10" s="903"/>
      <c r="J10" s="903"/>
      <c r="K10" s="903"/>
      <c r="L10" s="903"/>
      <c r="M10" s="903"/>
      <c r="N10" s="903"/>
      <c r="O10" s="903"/>
      <c r="P10" s="903"/>
      <c r="Q10" s="903"/>
      <c r="R10" s="903"/>
      <c r="S10" s="903"/>
      <c r="T10" s="903"/>
      <c r="U10" s="903"/>
      <c r="V10" s="903"/>
      <c r="W10" s="903"/>
      <c r="X10" s="903"/>
      <c r="Y10" s="903"/>
      <c r="Z10" s="903"/>
      <c r="AA10" s="903"/>
      <c r="AB10" s="904"/>
    </row>
    <row r="11" spans="1:28" ht="15" customHeight="1" x14ac:dyDescent="0.15">
      <c r="A11" s="900"/>
      <c r="B11" s="856" t="s">
        <v>75</v>
      </c>
      <c r="C11" s="856"/>
      <c r="D11" s="856"/>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6"/>
    </row>
    <row r="12" spans="1:28" ht="15" customHeight="1" x14ac:dyDescent="0.15">
      <c r="A12" s="900"/>
      <c r="B12" s="856" t="s">
        <v>76</v>
      </c>
      <c r="C12" s="856"/>
      <c r="D12" s="856"/>
      <c r="E12" s="907" t="s">
        <v>118</v>
      </c>
      <c r="F12" s="908"/>
      <c r="G12" s="908"/>
      <c r="H12" s="908"/>
      <c r="I12" s="909"/>
      <c r="J12" s="909"/>
      <c r="K12" s="4" t="s">
        <v>91</v>
      </c>
      <c r="L12" s="909"/>
      <c r="M12" s="909"/>
      <c r="N12" s="4" t="s">
        <v>12</v>
      </c>
      <c r="O12" s="908"/>
      <c r="P12" s="908"/>
      <c r="Q12" s="908"/>
      <c r="R12" s="908"/>
      <c r="S12" s="908"/>
      <c r="T12" s="908"/>
      <c r="U12" s="908"/>
      <c r="V12" s="908"/>
      <c r="W12" s="908"/>
      <c r="X12" s="908"/>
      <c r="Y12" s="908"/>
      <c r="Z12" s="908"/>
      <c r="AA12" s="908"/>
      <c r="AB12" s="910"/>
    </row>
    <row r="13" spans="1:28" ht="15" customHeight="1" x14ac:dyDescent="0.15">
      <c r="A13" s="900"/>
      <c r="B13" s="856"/>
      <c r="C13" s="856"/>
      <c r="D13" s="856"/>
      <c r="E13" s="911"/>
      <c r="F13" s="912"/>
      <c r="G13" s="912"/>
      <c r="H13" s="912"/>
      <c r="I13" s="1" t="s">
        <v>13</v>
      </c>
      <c r="J13" s="72" t="s">
        <v>14</v>
      </c>
      <c r="K13" s="912"/>
      <c r="L13" s="912"/>
      <c r="M13" s="912"/>
      <c r="N13" s="912"/>
      <c r="O13" s="912"/>
      <c r="P13" s="912"/>
      <c r="Q13" s="912"/>
      <c r="R13" s="1" t="s">
        <v>15</v>
      </c>
      <c r="S13" s="72" t="s">
        <v>16</v>
      </c>
      <c r="T13" s="913"/>
      <c r="U13" s="913"/>
      <c r="V13" s="913"/>
      <c r="W13" s="913"/>
      <c r="X13" s="913"/>
      <c r="Y13" s="913"/>
      <c r="Z13" s="913"/>
      <c r="AA13" s="913"/>
      <c r="AB13" s="914"/>
    </row>
    <row r="14" spans="1:28" ht="15" customHeight="1" x14ac:dyDescent="0.15">
      <c r="A14" s="900"/>
      <c r="B14" s="856"/>
      <c r="C14" s="856"/>
      <c r="D14" s="856"/>
      <c r="E14" s="911"/>
      <c r="F14" s="912"/>
      <c r="G14" s="912"/>
      <c r="H14" s="912"/>
      <c r="I14" s="1" t="s">
        <v>17</v>
      </c>
      <c r="J14" s="72" t="s">
        <v>18</v>
      </c>
      <c r="K14" s="912"/>
      <c r="L14" s="912"/>
      <c r="M14" s="912"/>
      <c r="N14" s="912"/>
      <c r="O14" s="912"/>
      <c r="P14" s="912"/>
      <c r="Q14" s="912"/>
      <c r="R14" s="1" t="s">
        <v>19</v>
      </c>
      <c r="S14" s="72" t="s">
        <v>20</v>
      </c>
      <c r="T14" s="913"/>
      <c r="U14" s="913"/>
      <c r="V14" s="913"/>
      <c r="W14" s="913"/>
      <c r="X14" s="913"/>
      <c r="Y14" s="913"/>
      <c r="Z14" s="913"/>
      <c r="AA14" s="913"/>
      <c r="AB14" s="914"/>
    </row>
    <row r="15" spans="1:28" ht="19.149999999999999" customHeight="1" x14ac:dyDescent="0.15">
      <c r="A15" s="900"/>
      <c r="B15" s="856"/>
      <c r="C15" s="856"/>
      <c r="D15" s="856"/>
      <c r="E15" s="893" t="s">
        <v>131</v>
      </c>
      <c r="F15" s="894"/>
      <c r="G15" s="894"/>
      <c r="H15" s="894"/>
      <c r="I15" s="894"/>
      <c r="J15" s="894"/>
      <c r="K15" s="894"/>
      <c r="L15" s="894"/>
      <c r="M15" s="894"/>
      <c r="N15" s="894"/>
      <c r="O15" s="894"/>
      <c r="P15" s="894"/>
      <c r="Q15" s="894"/>
      <c r="R15" s="894"/>
      <c r="S15" s="894"/>
      <c r="T15" s="894"/>
      <c r="U15" s="894"/>
      <c r="V15" s="894"/>
      <c r="W15" s="894"/>
      <c r="X15" s="894"/>
      <c r="Y15" s="894"/>
      <c r="Z15" s="894"/>
      <c r="AA15" s="894"/>
      <c r="AB15" s="895"/>
    </row>
    <row r="16" spans="1:28" ht="15" customHeight="1" x14ac:dyDescent="0.15">
      <c r="A16" s="900"/>
      <c r="B16" s="856" t="s">
        <v>78</v>
      </c>
      <c r="C16" s="856"/>
      <c r="D16" s="856"/>
      <c r="E16" s="856" t="s">
        <v>22</v>
      </c>
      <c r="F16" s="856"/>
      <c r="G16" s="856"/>
      <c r="H16" s="890"/>
      <c r="I16" s="891"/>
      <c r="J16" s="891"/>
      <c r="K16" s="891"/>
      <c r="L16" s="891"/>
      <c r="M16" s="892" t="s">
        <v>23</v>
      </c>
      <c r="N16" s="892"/>
      <c r="O16" s="886"/>
      <c r="P16" s="887"/>
      <c r="Q16" s="856" t="s">
        <v>119</v>
      </c>
      <c r="R16" s="856"/>
      <c r="S16" s="856"/>
      <c r="T16" s="879"/>
      <c r="U16" s="879"/>
      <c r="V16" s="879"/>
      <c r="W16" s="879"/>
      <c r="X16" s="879"/>
      <c r="Y16" s="879"/>
      <c r="Z16" s="879"/>
      <c r="AA16" s="879"/>
      <c r="AB16" s="880"/>
    </row>
    <row r="17" spans="1:28" ht="15" customHeight="1" x14ac:dyDescent="0.15">
      <c r="A17" s="900"/>
      <c r="B17" s="856"/>
      <c r="C17" s="856"/>
      <c r="D17" s="856"/>
      <c r="E17" s="856" t="s">
        <v>25</v>
      </c>
      <c r="F17" s="856"/>
      <c r="G17" s="856"/>
      <c r="H17" s="879"/>
      <c r="I17" s="879"/>
      <c r="J17" s="879"/>
      <c r="K17" s="879"/>
      <c r="L17" s="879"/>
      <c r="M17" s="879"/>
      <c r="N17" s="879"/>
      <c r="O17" s="879"/>
      <c r="P17" s="879"/>
      <c r="Q17" s="879"/>
      <c r="R17" s="879"/>
      <c r="S17" s="879"/>
      <c r="T17" s="879"/>
      <c r="U17" s="879"/>
      <c r="V17" s="879"/>
      <c r="W17" s="879"/>
      <c r="X17" s="879"/>
      <c r="Y17" s="879"/>
      <c r="Z17" s="879"/>
      <c r="AA17" s="879"/>
      <c r="AB17" s="880"/>
    </row>
    <row r="18" spans="1:28" ht="15" customHeight="1" x14ac:dyDescent="0.15">
      <c r="A18" s="881" t="s">
        <v>123</v>
      </c>
      <c r="B18" s="882"/>
      <c r="C18" s="882"/>
      <c r="D18" s="882"/>
      <c r="E18" s="882"/>
      <c r="F18" s="882"/>
      <c r="G18" s="882"/>
      <c r="H18" s="882"/>
      <c r="I18" s="882"/>
      <c r="J18" s="883"/>
      <c r="K18" s="883"/>
      <c r="L18" s="883"/>
      <c r="M18" s="883"/>
      <c r="N18" s="883"/>
      <c r="O18" s="883"/>
      <c r="P18" s="883"/>
      <c r="Q18" s="883"/>
      <c r="R18" s="883"/>
      <c r="S18" s="883"/>
      <c r="T18" s="883"/>
      <c r="U18" s="883"/>
      <c r="V18" s="883"/>
      <c r="W18" s="883"/>
      <c r="X18" s="883"/>
      <c r="Y18" s="883"/>
      <c r="Z18" s="883"/>
      <c r="AA18" s="883"/>
      <c r="AB18" s="884"/>
    </row>
    <row r="19" spans="1:28" ht="15" customHeight="1" x14ac:dyDescent="0.15">
      <c r="A19" s="885" t="s">
        <v>124</v>
      </c>
      <c r="B19" s="860"/>
      <c r="C19" s="860"/>
      <c r="D19" s="860"/>
      <c r="E19" s="860"/>
      <c r="F19" s="860"/>
      <c r="G19" s="861"/>
      <c r="H19" s="858"/>
      <c r="I19" s="859"/>
      <c r="J19" s="859"/>
      <c r="K19" s="859"/>
      <c r="L19" s="886" t="s">
        <v>72</v>
      </c>
      <c r="M19" s="887"/>
      <c r="N19" s="888"/>
      <c r="O19" s="886"/>
      <c r="P19" s="886"/>
      <c r="Q19" s="886"/>
      <c r="R19" s="886"/>
      <c r="S19" s="886"/>
      <c r="T19" s="886"/>
      <c r="U19" s="886"/>
      <c r="V19" s="886"/>
      <c r="W19" s="886"/>
      <c r="X19" s="886"/>
      <c r="Y19" s="886"/>
      <c r="Z19" s="886"/>
      <c r="AA19" s="886"/>
      <c r="AB19" s="889"/>
    </row>
    <row r="20" spans="1:28" ht="15" customHeight="1" x14ac:dyDescent="0.15">
      <c r="A20" s="876" t="s">
        <v>125</v>
      </c>
      <c r="B20" s="877"/>
      <c r="C20" s="877"/>
      <c r="D20" s="877"/>
      <c r="E20" s="877"/>
      <c r="F20" s="877"/>
      <c r="G20" s="878"/>
      <c r="H20" s="858"/>
      <c r="I20" s="859"/>
      <c r="J20" s="859"/>
      <c r="K20" s="859"/>
      <c r="L20" s="867" t="s">
        <v>72</v>
      </c>
      <c r="M20" s="868"/>
      <c r="N20" s="869" t="s">
        <v>126</v>
      </c>
      <c r="O20" s="869"/>
      <c r="P20" s="869"/>
      <c r="Q20" s="869"/>
      <c r="R20" s="869"/>
      <c r="S20" s="869"/>
      <c r="T20" s="869"/>
      <c r="U20" s="869"/>
      <c r="V20" s="869"/>
      <c r="W20" s="869"/>
      <c r="X20" s="870"/>
      <c r="Y20" s="863"/>
      <c r="Z20" s="864"/>
      <c r="AA20" s="860" t="s">
        <v>70</v>
      </c>
      <c r="AB20" s="862"/>
    </row>
    <row r="21" spans="1:28" s="3" customFormat="1" ht="15" customHeight="1" x14ac:dyDescent="0.15">
      <c r="A21" s="855" t="s">
        <v>127</v>
      </c>
      <c r="B21" s="856"/>
      <c r="C21" s="856"/>
      <c r="D21" s="856"/>
      <c r="E21" s="856"/>
      <c r="F21" s="856"/>
      <c r="G21" s="857"/>
      <c r="H21" s="858"/>
      <c r="I21" s="859"/>
      <c r="J21" s="859"/>
      <c r="K21" s="859"/>
      <c r="L21" s="860" t="s">
        <v>85</v>
      </c>
      <c r="M21" s="861"/>
      <c r="N21" s="857"/>
      <c r="O21" s="860"/>
      <c r="P21" s="860"/>
      <c r="Q21" s="860"/>
      <c r="R21" s="860"/>
      <c r="S21" s="860"/>
      <c r="T21" s="860"/>
      <c r="U21" s="860"/>
      <c r="V21" s="860"/>
      <c r="W21" s="860"/>
      <c r="X21" s="860"/>
      <c r="Y21" s="860"/>
      <c r="Z21" s="860"/>
      <c r="AA21" s="860"/>
      <c r="AB21" s="862"/>
    </row>
    <row r="22" spans="1:28" s="3" customFormat="1" ht="15" customHeight="1" x14ac:dyDescent="0.15">
      <c r="A22" s="855" t="s">
        <v>128</v>
      </c>
      <c r="B22" s="856"/>
      <c r="C22" s="856"/>
      <c r="D22" s="856"/>
      <c r="E22" s="856"/>
      <c r="F22" s="856"/>
      <c r="G22" s="856"/>
      <c r="H22" s="858"/>
      <c r="I22" s="859"/>
      <c r="J22" s="859"/>
      <c r="K22" s="859"/>
      <c r="L22" s="860" t="s">
        <v>85</v>
      </c>
      <c r="M22" s="861"/>
      <c r="N22" s="860" t="s">
        <v>129</v>
      </c>
      <c r="O22" s="860"/>
      <c r="P22" s="860"/>
      <c r="Q22" s="860"/>
      <c r="R22" s="860"/>
      <c r="S22" s="860"/>
      <c r="T22" s="860"/>
      <c r="U22" s="860"/>
      <c r="V22" s="860"/>
      <c r="W22" s="860"/>
      <c r="X22" s="861"/>
      <c r="Y22" s="863"/>
      <c r="Z22" s="864"/>
      <c r="AA22" s="865" t="s">
        <v>85</v>
      </c>
      <c r="AB22" s="866"/>
    </row>
    <row r="23" spans="1:28" s="3" customFormat="1" ht="15" customHeight="1" thickBot="1" x14ac:dyDescent="0.2">
      <c r="A23" s="871" t="s">
        <v>73</v>
      </c>
      <c r="B23" s="872"/>
      <c r="C23" s="872"/>
      <c r="D23" s="872"/>
      <c r="E23" s="872"/>
      <c r="F23" s="872"/>
      <c r="G23" s="872"/>
      <c r="H23" s="873"/>
      <c r="I23" s="874"/>
      <c r="J23" s="874"/>
      <c r="K23" s="874"/>
      <c r="L23" s="874"/>
      <c r="M23" s="874"/>
      <c r="N23" s="874"/>
      <c r="O23" s="874"/>
      <c r="P23" s="874"/>
      <c r="Q23" s="874"/>
      <c r="R23" s="874"/>
      <c r="S23" s="874"/>
      <c r="T23" s="874"/>
      <c r="U23" s="874"/>
      <c r="V23" s="874"/>
      <c r="W23" s="874"/>
      <c r="X23" s="874"/>
      <c r="Y23" s="874"/>
      <c r="Z23" s="874"/>
      <c r="AA23" s="874"/>
      <c r="AB23" s="875"/>
    </row>
    <row r="24" spans="1:28" ht="16.5" customHeight="1" x14ac:dyDescent="0.15">
      <c r="A24" s="93"/>
      <c r="B24" s="93"/>
      <c r="C24" s="93"/>
      <c r="D24" s="93"/>
      <c r="E24" s="93"/>
      <c r="F24" s="79"/>
      <c r="G24" s="79"/>
      <c r="H24" s="79"/>
      <c r="I24" s="79"/>
      <c r="J24" s="79"/>
      <c r="K24" s="79"/>
      <c r="L24" s="79"/>
      <c r="M24" s="79"/>
      <c r="N24" s="79"/>
      <c r="O24" s="79"/>
      <c r="P24" s="79"/>
      <c r="Q24" s="79"/>
      <c r="R24" s="79"/>
      <c r="S24" s="79"/>
      <c r="T24" s="79"/>
      <c r="U24" s="79"/>
      <c r="V24" s="79"/>
      <c r="W24" s="79"/>
      <c r="X24" s="79"/>
      <c r="Y24" s="79"/>
      <c r="Z24" s="79"/>
      <c r="AA24" s="79"/>
      <c r="AB24" s="79"/>
    </row>
    <row r="25" spans="1:28" x14ac:dyDescent="0.15">
      <c r="A25" s="94"/>
      <c r="B25" s="854"/>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69BC-B57F-4235-8E5E-F255EA2CE306}">
  <sheetPr>
    <pageSetUpPr fitToPage="1"/>
  </sheetPr>
  <dimension ref="A1:H41"/>
  <sheetViews>
    <sheetView view="pageBreakPreview" topLeftCell="A19" zoomScaleNormal="85" zoomScaleSheetLayoutView="100" workbookViewId="0">
      <selection activeCell="A3" sqref="A3"/>
    </sheetView>
  </sheetViews>
  <sheetFormatPr defaultColWidth="6.875" defaultRowHeight="14.25" x14ac:dyDescent="0.15"/>
  <cols>
    <col min="1" max="1" width="4.5" style="154" customWidth="1"/>
    <col min="2" max="2" width="21.875" style="156" customWidth="1"/>
    <col min="3" max="3" width="9.875" style="156" customWidth="1"/>
    <col min="4" max="4" width="3.25" style="154" customWidth="1"/>
    <col min="5" max="5" width="9.625" style="154" customWidth="1"/>
    <col min="6" max="6" width="3.25" style="154" customWidth="1"/>
    <col min="7" max="7" width="9.625" style="154" customWidth="1"/>
    <col min="8" max="8" width="14.125" style="154" customWidth="1"/>
    <col min="9" max="9" width="1.375" style="154" customWidth="1"/>
    <col min="10" max="16384" width="6.875" style="154"/>
  </cols>
  <sheetData>
    <row r="1" spans="1:8" ht="22.5" customHeight="1" x14ac:dyDescent="0.15">
      <c r="A1" s="155" t="s">
        <v>229</v>
      </c>
    </row>
    <row r="2" spans="1:8" ht="12" x14ac:dyDescent="0.15">
      <c r="A2" s="960" t="s">
        <v>230</v>
      </c>
      <c r="B2" s="960"/>
      <c r="C2" s="960"/>
      <c r="D2" s="960"/>
      <c r="E2" s="960"/>
      <c r="F2" s="960"/>
      <c r="G2" s="960"/>
      <c r="H2" s="960"/>
    </row>
    <row r="3" spans="1:8" x14ac:dyDescent="0.15">
      <c r="A3" s="157" t="s">
        <v>231</v>
      </c>
    </row>
    <row r="4" spans="1:8" x14ac:dyDescent="0.15">
      <c r="A4" s="155"/>
    </row>
    <row r="5" spans="1:8" x14ac:dyDescent="0.15">
      <c r="A5" s="154" t="s">
        <v>232</v>
      </c>
    </row>
    <row r="7" spans="1:8" ht="27.75" customHeight="1" x14ac:dyDescent="0.15">
      <c r="A7" s="158"/>
      <c r="B7" s="159" t="s">
        <v>233</v>
      </c>
      <c r="C7" s="159" t="s">
        <v>234</v>
      </c>
      <c r="D7" s="961" t="s">
        <v>235</v>
      </c>
      <c r="E7" s="962"/>
      <c r="F7" s="961" t="s">
        <v>236</v>
      </c>
      <c r="G7" s="962"/>
      <c r="H7" s="159" t="s">
        <v>36</v>
      </c>
    </row>
    <row r="8" spans="1:8" ht="20.25" customHeight="1" x14ac:dyDescent="0.15">
      <c r="A8" s="950">
        <v>1</v>
      </c>
      <c r="B8" s="952" t="s">
        <v>237</v>
      </c>
      <c r="C8" s="950"/>
      <c r="D8" s="954"/>
      <c r="E8" s="947" t="s">
        <v>238</v>
      </c>
      <c r="F8" s="160"/>
      <c r="G8" s="161" t="s">
        <v>238</v>
      </c>
      <c r="H8" s="949"/>
    </row>
    <row r="9" spans="1:8" ht="20.25" customHeight="1" x14ac:dyDescent="0.15">
      <c r="A9" s="951"/>
      <c r="B9" s="953"/>
      <c r="C9" s="951"/>
      <c r="D9" s="955"/>
      <c r="E9" s="948"/>
      <c r="F9" s="162"/>
      <c r="G9" s="163" t="s">
        <v>239</v>
      </c>
      <c r="H9" s="949"/>
    </row>
    <row r="10" spans="1:8" ht="20.25" customHeight="1" x14ac:dyDescent="0.15">
      <c r="A10" s="950">
        <v>2</v>
      </c>
      <c r="B10" s="952" t="s">
        <v>240</v>
      </c>
      <c r="C10" s="950" t="s">
        <v>241</v>
      </c>
      <c r="D10" s="954"/>
      <c r="E10" s="947" t="s">
        <v>238</v>
      </c>
      <c r="F10" s="160"/>
      <c r="G10" s="161" t="s">
        <v>238</v>
      </c>
      <c r="H10" s="949"/>
    </row>
    <row r="11" spans="1:8" ht="20.25" customHeight="1" x14ac:dyDescent="0.15">
      <c r="A11" s="951"/>
      <c r="B11" s="953"/>
      <c r="C11" s="951"/>
      <c r="D11" s="955"/>
      <c r="E11" s="948"/>
      <c r="F11" s="162"/>
      <c r="G11" s="163" t="s">
        <v>239</v>
      </c>
      <c r="H11" s="949"/>
    </row>
    <row r="12" spans="1:8" ht="20.25" customHeight="1" x14ac:dyDescent="0.15">
      <c r="A12" s="950">
        <v>3</v>
      </c>
      <c r="B12" s="952" t="s">
        <v>242</v>
      </c>
      <c r="C12" s="950" t="s">
        <v>243</v>
      </c>
      <c r="D12" s="954"/>
      <c r="E12" s="947" t="s">
        <v>238</v>
      </c>
      <c r="F12" s="160"/>
      <c r="G12" s="161" t="s">
        <v>238</v>
      </c>
      <c r="H12" s="949"/>
    </row>
    <row r="13" spans="1:8" ht="20.25" customHeight="1" x14ac:dyDescent="0.15">
      <c r="A13" s="951"/>
      <c r="B13" s="953"/>
      <c r="C13" s="951"/>
      <c r="D13" s="955"/>
      <c r="E13" s="948"/>
      <c r="F13" s="162"/>
      <c r="G13" s="163" t="s">
        <v>239</v>
      </c>
      <c r="H13" s="949"/>
    </row>
    <row r="14" spans="1:8" ht="20.25" customHeight="1" x14ac:dyDescent="0.15">
      <c r="A14" s="950">
        <v>4</v>
      </c>
      <c r="B14" s="952" t="s">
        <v>244</v>
      </c>
      <c r="C14" s="950" t="s">
        <v>245</v>
      </c>
      <c r="D14" s="954"/>
      <c r="E14" s="947" t="s">
        <v>238</v>
      </c>
      <c r="F14" s="160"/>
      <c r="G14" s="161" t="s">
        <v>238</v>
      </c>
      <c r="H14" s="949"/>
    </row>
    <row r="15" spans="1:8" ht="20.25" customHeight="1" x14ac:dyDescent="0.15">
      <c r="A15" s="951"/>
      <c r="B15" s="953"/>
      <c r="C15" s="951"/>
      <c r="D15" s="955"/>
      <c r="E15" s="948"/>
      <c r="F15" s="162"/>
      <c r="G15" s="163" t="s">
        <v>239</v>
      </c>
      <c r="H15" s="949"/>
    </row>
    <row r="16" spans="1:8" ht="20.25" customHeight="1" x14ac:dyDescent="0.15">
      <c r="A16" s="950">
        <v>5</v>
      </c>
      <c r="B16" s="952" t="s">
        <v>246</v>
      </c>
      <c r="C16" s="950" t="s">
        <v>247</v>
      </c>
      <c r="D16" s="954"/>
      <c r="E16" s="947" t="s">
        <v>238</v>
      </c>
      <c r="F16" s="160"/>
      <c r="G16" s="161" t="s">
        <v>238</v>
      </c>
      <c r="H16" s="949"/>
    </row>
    <row r="17" spans="1:8" ht="20.25" customHeight="1" x14ac:dyDescent="0.15">
      <c r="A17" s="951"/>
      <c r="B17" s="953"/>
      <c r="C17" s="951"/>
      <c r="D17" s="955"/>
      <c r="E17" s="948"/>
      <c r="F17" s="162"/>
      <c r="G17" s="163" t="s">
        <v>239</v>
      </c>
      <c r="H17" s="949"/>
    </row>
    <row r="18" spans="1:8" ht="20.25" customHeight="1" x14ac:dyDescent="0.15">
      <c r="A18" s="950">
        <v>6</v>
      </c>
      <c r="B18" s="952" t="s">
        <v>248</v>
      </c>
      <c r="C18" s="950"/>
      <c r="D18" s="954"/>
      <c r="E18" s="947" t="s">
        <v>238</v>
      </c>
      <c r="F18" s="160"/>
      <c r="G18" s="161" t="s">
        <v>238</v>
      </c>
      <c r="H18" s="949"/>
    </row>
    <row r="19" spans="1:8" ht="20.25" customHeight="1" x14ac:dyDescent="0.15">
      <c r="A19" s="951"/>
      <c r="B19" s="953"/>
      <c r="C19" s="951"/>
      <c r="D19" s="955"/>
      <c r="E19" s="948"/>
      <c r="F19" s="162"/>
      <c r="G19" s="163" t="s">
        <v>239</v>
      </c>
      <c r="H19" s="949"/>
    </row>
    <row r="20" spans="1:8" ht="20.25" customHeight="1" x14ac:dyDescent="0.15">
      <c r="A20" s="950">
        <v>7</v>
      </c>
      <c r="B20" s="952" t="s">
        <v>249</v>
      </c>
      <c r="C20" s="950" t="s">
        <v>250</v>
      </c>
      <c r="D20" s="954"/>
      <c r="E20" s="947" t="s">
        <v>238</v>
      </c>
      <c r="F20" s="160"/>
      <c r="G20" s="161" t="s">
        <v>238</v>
      </c>
      <c r="H20" s="949"/>
    </row>
    <row r="21" spans="1:8" ht="20.25" customHeight="1" x14ac:dyDescent="0.15">
      <c r="A21" s="951"/>
      <c r="B21" s="953"/>
      <c r="C21" s="951"/>
      <c r="D21" s="955"/>
      <c r="E21" s="948"/>
      <c r="F21" s="162"/>
      <c r="G21" s="163" t="s">
        <v>239</v>
      </c>
      <c r="H21" s="949"/>
    </row>
    <row r="22" spans="1:8" ht="20.25" customHeight="1" x14ac:dyDescent="0.15">
      <c r="A22" s="950">
        <v>8</v>
      </c>
      <c r="B22" s="952" t="s">
        <v>251</v>
      </c>
      <c r="C22" s="958"/>
      <c r="D22" s="954"/>
      <c r="E22" s="947" t="s">
        <v>238</v>
      </c>
      <c r="F22" s="160"/>
      <c r="G22" s="161" t="s">
        <v>238</v>
      </c>
      <c r="H22" s="949"/>
    </row>
    <row r="23" spans="1:8" ht="20.25" customHeight="1" x14ac:dyDescent="0.15">
      <c r="A23" s="951"/>
      <c r="B23" s="953"/>
      <c r="C23" s="959"/>
      <c r="D23" s="955"/>
      <c r="E23" s="948"/>
      <c r="F23" s="162"/>
      <c r="G23" s="163" t="s">
        <v>239</v>
      </c>
      <c r="H23" s="949"/>
    </row>
    <row r="24" spans="1:8" ht="20.100000000000001" customHeight="1" x14ac:dyDescent="0.15">
      <c r="A24" s="950">
        <v>9</v>
      </c>
      <c r="B24" s="952" t="s">
        <v>252</v>
      </c>
      <c r="C24" s="958"/>
      <c r="D24" s="954"/>
      <c r="E24" s="947" t="s">
        <v>238</v>
      </c>
      <c r="F24" s="160"/>
      <c r="G24" s="161" t="s">
        <v>238</v>
      </c>
      <c r="H24" s="949"/>
    </row>
    <row r="25" spans="1:8" ht="20.100000000000001" customHeight="1" x14ac:dyDescent="0.15">
      <c r="A25" s="951"/>
      <c r="B25" s="953"/>
      <c r="C25" s="959"/>
      <c r="D25" s="955"/>
      <c r="E25" s="948"/>
      <c r="F25" s="162"/>
      <c r="G25" s="163" t="s">
        <v>239</v>
      </c>
      <c r="H25" s="949"/>
    </row>
    <row r="26" spans="1:8" ht="20.25" customHeight="1" x14ac:dyDescent="0.15">
      <c r="A26" s="950">
        <v>10</v>
      </c>
      <c r="B26" s="952" t="s">
        <v>253</v>
      </c>
      <c r="C26" s="956" t="s">
        <v>254</v>
      </c>
      <c r="D26" s="954"/>
      <c r="E26" s="947" t="s">
        <v>238</v>
      </c>
      <c r="F26" s="954"/>
      <c r="G26" s="947" t="s">
        <v>238</v>
      </c>
      <c r="H26" s="949"/>
    </row>
    <row r="27" spans="1:8" ht="20.25" customHeight="1" x14ac:dyDescent="0.15">
      <c r="A27" s="951"/>
      <c r="B27" s="953"/>
      <c r="C27" s="957"/>
      <c r="D27" s="955"/>
      <c r="E27" s="948"/>
      <c r="F27" s="955"/>
      <c r="G27" s="948"/>
      <c r="H27" s="949"/>
    </row>
    <row r="28" spans="1:8" ht="20.25" customHeight="1" x14ac:dyDescent="0.15">
      <c r="A28" s="950">
        <v>11</v>
      </c>
      <c r="B28" s="952" t="s">
        <v>65</v>
      </c>
      <c r="C28" s="950" t="s">
        <v>255</v>
      </c>
      <c r="D28" s="954"/>
      <c r="E28" s="947" t="s">
        <v>238</v>
      </c>
      <c r="F28" s="954"/>
      <c r="G28" s="947" t="s">
        <v>238</v>
      </c>
      <c r="H28" s="949"/>
    </row>
    <row r="29" spans="1:8" ht="20.25" customHeight="1" x14ac:dyDescent="0.15">
      <c r="A29" s="951"/>
      <c r="B29" s="953"/>
      <c r="C29" s="951"/>
      <c r="D29" s="955"/>
      <c r="E29" s="948"/>
      <c r="F29" s="955"/>
      <c r="G29" s="948"/>
      <c r="H29" s="949"/>
    </row>
    <row r="30" spans="1:8" ht="13.5" x14ac:dyDescent="0.15">
      <c r="A30" s="164"/>
      <c r="B30" s="164"/>
      <c r="C30" s="164"/>
      <c r="D30" s="165"/>
      <c r="E30" s="166"/>
      <c r="F30" s="165"/>
      <c r="G30" s="166"/>
      <c r="H30" s="164"/>
    </row>
    <row r="31" spans="1:8" ht="13.5" x14ac:dyDescent="0.15">
      <c r="A31" s="164"/>
      <c r="B31" s="164"/>
      <c r="C31" s="164"/>
      <c r="D31" s="165"/>
      <c r="E31" s="166"/>
      <c r="F31" s="165"/>
      <c r="G31" s="166"/>
      <c r="H31" s="164"/>
    </row>
    <row r="32" spans="1:8" ht="13.5" x14ac:dyDescent="0.15">
      <c r="A32" s="165" t="s">
        <v>256</v>
      </c>
      <c r="B32" s="164" t="s">
        <v>257</v>
      </c>
      <c r="C32" s="164"/>
      <c r="D32" s="165"/>
      <c r="E32" s="166"/>
      <c r="F32" s="165"/>
      <c r="G32" s="166"/>
      <c r="H32" s="164"/>
    </row>
    <row r="33" spans="1:8" ht="6" customHeight="1" x14ac:dyDescent="0.15">
      <c r="A33" s="165"/>
      <c r="B33" s="164"/>
      <c r="C33" s="164"/>
      <c r="D33" s="165"/>
      <c r="E33" s="166"/>
      <c r="F33" s="165"/>
      <c r="G33" s="166"/>
      <c r="H33" s="164"/>
    </row>
    <row r="34" spans="1:8" ht="13.35" customHeight="1" x14ac:dyDescent="0.15">
      <c r="A34" s="165" t="s">
        <v>258</v>
      </c>
      <c r="B34" s="941" t="s">
        <v>259</v>
      </c>
      <c r="C34" s="941"/>
      <c r="D34" s="941"/>
      <c r="E34" s="941"/>
      <c r="F34" s="941"/>
      <c r="G34" s="941"/>
      <c r="H34" s="941"/>
    </row>
    <row r="35" spans="1:8" ht="27" customHeight="1" x14ac:dyDescent="0.15">
      <c r="A35" s="165"/>
      <c r="B35" s="941"/>
      <c r="C35" s="941"/>
      <c r="D35" s="941"/>
      <c r="E35" s="941"/>
      <c r="F35" s="941"/>
      <c r="G35" s="941"/>
      <c r="H35" s="941"/>
    </row>
    <row r="36" spans="1:8" ht="13.5" x14ac:dyDescent="0.15">
      <c r="A36" s="165"/>
      <c r="B36" s="164"/>
      <c r="C36" s="164"/>
      <c r="D36" s="165"/>
      <c r="E36" s="166"/>
      <c r="F36" s="165"/>
      <c r="G36" s="166"/>
      <c r="H36" s="164"/>
    </row>
    <row r="37" spans="1:8" x14ac:dyDescent="0.15">
      <c r="C37" s="154"/>
      <c r="D37" s="164" t="s">
        <v>260</v>
      </c>
      <c r="E37" s="164"/>
      <c r="F37" s="164"/>
      <c r="G37" s="164"/>
      <c r="H37" s="164"/>
    </row>
    <row r="38" spans="1:8" ht="28.35" customHeight="1" x14ac:dyDescent="0.15">
      <c r="C38" s="154"/>
      <c r="D38" s="942" t="s">
        <v>261</v>
      </c>
      <c r="E38" s="942"/>
      <c r="F38" s="943"/>
      <c r="G38" s="944"/>
      <c r="H38" s="945"/>
    </row>
    <row r="39" spans="1:8" ht="28.35" customHeight="1" x14ac:dyDescent="0.15">
      <c r="C39" s="154"/>
      <c r="D39" s="942" t="s">
        <v>262</v>
      </c>
      <c r="E39" s="942"/>
      <c r="F39" s="943"/>
      <c r="G39" s="944"/>
      <c r="H39" s="945"/>
    </row>
    <row r="40" spans="1:8" ht="28.35" customHeight="1" x14ac:dyDescent="0.15">
      <c r="C40" s="154"/>
      <c r="D40" s="942" t="s">
        <v>263</v>
      </c>
      <c r="E40" s="942"/>
      <c r="F40" s="946"/>
      <c r="G40" s="939"/>
      <c r="H40" s="940"/>
    </row>
    <row r="41" spans="1:8" ht="28.35" customHeight="1" x14ac:dyDescent="0.15">
      <c r="C41" s="154"/>
      <c r="D41" s="937" t="s">
        <v>264</v>
      </c>
      <c r="E41" s="937"/>
      <c r="F41" s="938"/>
      <c r="G41" s="939"/>
      <c r="H41" s="940"/>
    </row>
  </sheetData>
  <mergeCells count="82">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H24:H25"/>
    <mergeCell ref="A22:A23"/>
    <mergeCell ref="B22:B23"/>
    <mergeCell ref="C22:C23"/>
    <mergeCell ref="D22:D23"/>
    <mergeCell ref="E22:E23"/>
    <mergeCell ref="H22:H23"/>
    <mergeCell ref="A24:A25"/>
    <mergeCell ref="B24:B25"/>
    <mergeCell ref="C24:C25"/>
    <mergeCell ref="D24:D25"/>
    <mergeCell ref="E24:E25"/>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D41:E41"/>
    <mergeCell ref="F41:H41"/>
    <mergeCell ref="B34:H35"/>
    <mergeCell ref="D38:E38"/>
    <mergeCell ref="F38:H38"/>
    <mergeCell ref="D39:E39"/>
    <mergeCell ref="F39:H39"/>
    <mergeCell ref="D40:E40"/>
    <mergeCell ref="F40:H40"/>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655363" r:id="rId6"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655364"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55365" r:id="rId8" name="Check Box 5">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5366"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655367" r:id="rId10"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55368" r:id="rId11"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5369" r:id="rId12" name="Check Box 9">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5370" r:id="rId13" name="Check Box 10">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55371" r:id="rId14" name="Check Box 11">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655372" r:id="rId15" name="Check Box 12">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655373"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655374"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655375" r:id="rId18" name="Check Box 15">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655376" r:id="rId19" name="Check Box 16">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655377" r:id="rId20" name="Check Box 17">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655378" r:id="rId21" name="Check Box 18">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655379" r:id="rId22" name="Check Box 19">
              <controlPr defaultSize="0" autoFill="0" autoLine="0" autoPict="0">
                <anchor moveWithCells="1">
                  <from>
                    <xdr:col>3</xdr:col>
                    <xdr:colOff>38100</xdr:colOff>
                    <xdr:row>25</xdr:row>
                    <xdr:rowOff>76200</xdr:rowOff>
                  </from>
                  <to>
                    <xdr:col>4</xdr:col>
                    <xdr:colOff>28575</xdr:colOff>
                    <xdr:row>26</xdr:row>
                    <xdr:rowOff>190500</xdr:rowOff>
                  </to>
                </anchor>
              </controlPr>
            </control>
          </mc:Choice>
        </mc:AlternateContent>
        <mc:AlternateContent xmlns:mc="http://schemas.openxmlformats.org/markup-compatibility/2006">
          <mc:Choice Requires="x14">
            <control shapeId="655380" r:id="rId23" name="Check Box 20">
              <controlPr defaultSize="0" autoFill="0" autoLine="0" autoPict="0">
                <anchor moveWithCells="1">
                  <from>
                    <xdr:col>5</xdr:col>
                    <xdr:colOff>38100</xdr:colOff>
                    <xdr:row>20</xdr:row>
                    <xdr:rowOff>219075</xdr:rowOff>
                  </from>
                  <to>
                    <xdr:col>6</xdr:col>
                    <xdr:colOff>0</xdr:colOff>
                    <xdr:row>22</xdr:row>
                    <xdr:rowOff>76200</xdr:rowOff>
                  </to>
                </anchor>
              </controlPr>
            </control>
          </mc:Choice>
        </mc:AlternateContent>
        <mc:AlternateContent xmlns:mc="http://schemas.openxmlformats.org/markup-compatibility/2006">
          <mc:Choice Requires="x14">
            <control shapeId="655381" r:id="rId24" name="Check Box 21">
              <controlPr defaultSize="0" autoFill="0" autoLine="0" autoPict="0">
                <anchor moveWithCells="1">
                  <from>
                    <xdr:col>5</xdr:col>
                    <xdr:colOff>38100</xdr:colOff>
                    <xdr:row>22</xdr:row>
                    <xdr:rowOff>28575</xdr:rowOff>
                  </from>
                  <to>
                    <xdr:col>6</xdr:col>
                    <xdr:colOff>0</xdr:colOff>
                    <xdr:row>23</xdr:row>
                    <xdr:rowOff>28575</xdr:rowOff>
                  </to>
                </anchor>
              </controlPr>
            </control>
          </mc:Choice>
        </mc:AlternateContent>
        <mc:AlternateContent xmlns:mc="http://schemas.openxmlformats.org/markup-compatibility/2006">
          <mc:Choice Requires="x14">
            <control shapeId="655382" r:id="rId25" name="Check Box 22">
              <controlPr defaultSize="0" autoFill="0" autoLine="0" autoPict="0">
                <anchor moveWithCells="1">
                  <from>
                    <xdr:col>3</xdr:col>
                    <xdr:colOff>38100</xdr:colOff>
                    <xdr:row>21</xdr:row>
                    <xdr:rowOff>76200</xdr:rowOff>
                  </from>
                  <to>
                    <xdr:col>4</xdr:col>
                    <xdr:colOff>28575</xdr:colOff>
                    <xdr:row>22</xdr:row>
                    <xdr:rowOff>190500</xdr:rowOff>
                  </to>
                </anchor>
              </controlPr>
            </control>
          </mc:Choice>
        </mc:AlternateContent>
        <mc:AlternateContent xmlns:mc="http://schemas.openxmlformats.org/markup-compatibility/2006">
          <mc:Choice Requires="x14">
            <control shapeId="655383" r:id="rId26" name="Check Box 23">
              <controlPr defaultSize="0" autoFill="0" autoLine="0" autoPict="0">
                <anchor moveWithCells="1">
                  <from>
                    <xdr:col>3</xdr:col>
                    <xdr:colOff>38100</xdr:colOff>
                    <xdr:row>27</xdr:row>
                    <xdr:rowOff>76200</xdr:rowOff>
                  </from>
                  <to>
                    <xdr:col>4</xdr:col>
                    <xdr:colOff>28575</xdr:colOff>
                    <xdr:row>28</xdr:row>
                    <xdr:rowOff>190500</xdr:rowOff>
                  </to>
                </anchor>
              </controlPr>
            </control>
          </mc:Choice>
        </mc:AlternateContent>
        <mc:AlternateContent xmlns:mc="http://schemas.openxmlformats.org/markup-compatibility/2006">
          <mc:Choice Requires="x14">
            <control shapeId="655384" r:id="rId27" name="Check Box 24">
              <controlPr defaultSize="0" autoFill="0" autoLine="0" autoPict="0">
                <anchor moveWithCells="1">
                  <from>
                    <xdr:col>5</xdr:col>
                    <xdr:colOff>38100</xdr:colOff>
                    <xdr:row>27</xdr:row>
                    <xdr:rowOff>123825</xdr:rowOff>
                  </from>
                  <to>
                    <xdr:col>6</xdr:col>
                    <xdr:colOff>0</xdr:colOff>
                    <xdr:row>28</xdr:row>
                    <xdr:rowOff>123825</xdr:rowOff>
                  </to>
                </anchor>
              </controlPr>
            </control>
          </mc:Choice>
        </mc:AlternateContent>
        <mc:AlternateContent xmlns:mc="http://schemas.openxmlformats.org/markup-compatibility/2006">
          <mc:Choice Requires="x14">
            <control shapeId="655385" r:id="rId28" name="Check Box 25">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5386" r:id="rId29" name="Check Box 26">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5387" r:id="rId30" name="Check Box 27">
              <controlPr defaultSize="0" autoFill="0" autoLine="0" autoPict="0">
                <anchor moveWithCells="1">
                  <from>
                    <xdr:col>5</xdr:col>
                    <xdr:colOff>38100</xdr:colOff>
                    <xdr:row>25</xdr:row>
                    <xdr:rowOff>123825</xdr:rowOff>
                  </from>
                  <to>
                    <xdr:col>6</xdr:col>
                    <xdr:colOff>0</xdr:colOff>
                    <xdr:row>26</xdr:row>
                    <xdr:rowOff>123825</xdr:rowOff>
                  </to>
                </anchor>
              </controlPr>
            </control>
          </mc:Choice>
        </mc:AlternateContent>
        <mc:AlternateContent xmlns:mc="http://schemas.openxmlformats.org/markup-compatibility/2006">
          <mc:Choice Requires="x14">
            <control shapeId="655388" r:id="rId31" name="Check Box 28">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5389" r:id="rId32" name="Check Box 29">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655390" r:id="rId33" name="Check Box 3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655391" r:id="rId34" name="Check Box 31">
              <controlPr defaultSize="0" autoFill="0" autoLine="0" autoPict="0">
                <anchor moveWithCells="1">
                  <from>
                    <xdr:col>5</xdr:col>
                    <xdr:colOff>38100</xdr:colOff>
                    <xdr:row>22</xdr:row>
                    <xdr:rowOff>28575</xdr:rowOff>
                  </from>
                  <to>
                    <xdr:col>6</xdr:col>
                    <xdr:colOff>0</xdr:colOff>
                    <xdr:row>23</xdr:row>
                    <xdr:rowOff>28575</xdr:rowOff>
                  </to>
                </anchor>
              </controlPr>
            </control>
          </mc:Choice>
        </mc:AlternateContent>
        <mc:AlternateContent xmlns:mc="http://schemas.openxmlformats.org/markup-compatibility/2006">
          <mc:Choice Requires="x14">
            <control shapeId="655392" r:id="rId35" name="Check Box 32">
              <controlPr defaultSize="0" autoFill="0" autoLine="0" autoPict="0">
                <anchor moveWithCells="1">
                  <from>
                    <xdr:col>5</xdr:col>
                    <xdr:colOff>38100</xdr:colOff>
                    <xdr:row>22</xdr:row>
                    <xdr:rowOff>200025</xdr:rowOff>
                  </from>
                  <to>
                    <xdr:col>6</xdr:col>
                    <xdr:colOff>0</xdr:colOff>
                    <xdr:row>24</xdr:row>
                    <xdr:rowOff>47625</xdr:rowOff>
                  </to>
                </anchor>
              </controlPr>
            </control>
          </mc:Choice>
        </mc:AlternateContent>
        <mc:AlternateContent xmlns:mc="http://schemas.openxmlformats.org/markup-compatibility/2006">
          <mc:Choice Requires="x14">
            <control shapeId="655393" r:id="rId36" name="Check Box 33">
              <controlPr defaultSize="0" autoFill="0" autoLine="0" autoPict="0">
                <anchor moveWithCells="1">
                  <from>
                    <xdr:col>5</xdr:col>
                    <xdr:colOff>38100</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655394" r:id="rId37" name="Check Box 34">
              <controlPr defaultSize="0" autoFill="0" autoLine="0" autoPict="0">
                <anchor moveWithCells="1">
                  <from>
                    <xdr:col>3</xdr:col>
                    <xdr:colOff>47625</xdr:colOff>
                    <xdr:row>23</xdr:row>
                    <xdr:rowOff>104775</xdr:rowOff>
                  </from>
                  <to>
                    <xdr:col>4</xdr:col>
                    <xdr:colOff>38100</xdr:colOff>
                    <xdr:row>24</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282A-A440-4583-A7DF-DDAC2E67E68C}">
  <sheetPr>
    <pageSetUpPr fitToPage="1"/>
  </sheetPr>
  <dimension ref="B1:BM136"/>
  <sheetViews>
    <sheetView showGridLines="0" view="pageBreakPreview" topLeftCell="A25" zoomScale="55" zoomScaleNormal="55" zoomScaleSheetLayoutView="55" workbookViewId="0">
      <selection activeCell="P79" sqref="P79"/>
    </sheetView>
  </sheetViews>
  <sheetFormatPr defaultColWidth="4.5" defaultRowHeight="14.25" x14ac:dyDescent="0.15"/>
  <cols>
    <col min="1" max="1" width="0.875" style="254" customWidth="1"/>
    <col min="2" max="5" width="5.75" style="254" customWidth="1"/>
    <col min="6" max="7" width="5.75" style="254" hidden="1" customWidth="1"/>
    <col min="8" max="60" width="5.75" style="254" customWidth="1"/>
    <col min="61" max="61" width="1.125" style="254" customWidth="1"/>
    <col min="62" max="16384" width="4.5" style="254"/>
  </cols>
  <sheetData>
    <row r="1" spans="2:65" s="234" customFormat="1" ht="20.25" customHeight="1" x14ac:dyDescent="0.15">
      <c r="C1" s="235" t="s">
        <v>385</v>
      </c>
      <c r="D1" s="235"/>
      <c r="E1" s="235"/>
      <c r="F1" s="235"/>
      <c r="G1" s="235"/>
      <c r="H1" s="235"/>
      <c r="K1" s="236" t="s">
        <v>386</v>
      </c>
      <c r="N1" s="235"/>
      <c r="O1" s="235"/>
      <c r="P1" s="235"/>
      <c r="Q1" s="235"/>
      <c r="R1" s="235"/>
      <c r="S1" s="235"/>
      <c r="T1" s="235"/>
      <c r="U1" s="235"/>
      <c r="AQ1" s="237" t="s">
        <v>387</v>
      </c>
      <c r="AR1" s="1110" t="s">
        <v>388</v>
      </c>
      <c r="AS1" s="1111"/>
      <c r="AT1" s="1111"/>
      <c r="AU1" s="1111"/>
      <c r="AV1" s="1111"/>
      <c r="AW1" s="1111"/>
      <c r="AX1" s="1111"/>
      <c r="AY1" s="1111"/>
      <c r="AZ1" s="1111"/>
      <c r="BA1" s="1111"/>
      <c r="BB1" s="1111"/>
      <c r="BC1" s="1111"/>
      <c r="BD1" s="1111"/>
      <c r="BE1" s="1111"/>
      <c r="BF1" s="1111"/>
      <c r="BG1" s="1111"/>
      <c r="BH1" s="237" t="s">
        <v>389</v>
      </c>
    </row>
    <row r="2" spans="2:65" s="238" customFormat="1" ht="20.25" customHeight="1" x14ac:dyDescent="0.15">
      <c r="H2" s="236"/>
      <c r="K2" s="236"/>
      <c r="L2" s="236"/>
      <c r="N2" s="237"/>
      <c r="O2" s="237"/>
      <c r="P2" s="237"/>
      <c r="Q2" s="237"/>
      <c r="R2" s="237"/>
      <c r="S2" s="237"/>
      <c r="T2" s="237"/>
      <c r="U2" s="237"/>
      <c r="Z2" s="237" t="s">
        <v>390</v>
      </c>
      <c r="AA2" s="1112">
        <v>6</v>
      </c>
      <c r="AB2" s="1112"/>
      <c r="AC2" s="237" t="s">
        <v>391</v>
      </c>
      <c r="AD2" s="1113">
        <f>IF(AA2=0,"",YEAR(DATE(2018+AA2,1,1)))</f>
        <v>2024</v>
      </c>
      <c r="AE2" s="1113"/>
      <c r="AF2" s="238" t="s">
        <v>392</v>
      </c>
      <c r="AG2" s="238" t="s">
        <v>393</v>
      </c>
      <c r="AH2" s="1112">
        <v>4</v>
      </c>
      <c r="AI2" s="1112"/>
      <c r="AJ2" s="238" t="s">
        <v>394</v>
      </c>
      <c r="AQ2" s="237" t="s">
        <v>395</v>
      </c>
      <c r="AR2" s="1112" t="s">
        <v>396</v>
      </c>
      <c r="AS2" s="1112"/>
      <c r="AT2" s="1112"/>
      <c r="AU2" s="1112"/>
      <c r="AV2" s="1112"/>
      <c r="AW2" s="1112"/>
      <c r="AX2" s="1112"/>
      <c r="AY2" s="1112"/>
      <c r="AZ2" s="1112"/>
      <c r="BA2" s="1112"/>
      <c r="BB2" s="1112"/>
      <c r="BC2" s="1112"/>
      <c r="BD2" s="1112"/>
      <c r="BE2" s="1112"/>
      <c r="BF2" s="1112"/>
      <c r="BG2" s="1112"/>
      <c r="BH2" s="237" t="s">
        <v>389</v>
      </c>
      <c r="BI2" s="237"/>
      <c r="BJ2" s="237"/>
      <c r="BK2" s="237"/>
    </row>
    <row r="3" spans="2:65" s="238" customFormat="1" ht="20.25" customHeight="1" x14ac:dyDescent="0.15">
      <c r="H3" s="236"/>
      <c r="K3" s="236"/>
      <c r="M3" s="237"/>
      <c r="N3" s="237"/>
      <c r="O3" s="237"/>
      <c r="P3" s="237"/>
      <c r="Q3" s="237"/>
      <c r="R3" s="237"/>
      <c r="S3" s="237"/>
      <c r="AA3" s="239"/>
      <c r="AB3" s="239"/>
      <c r="AC3" s="239"/>
      <c r="AD3" s="240"/>
      <c r="AE3" s="239"/>
      <c r="BB3" s="241" t="s">
        <v>397</v>
      </c>
      <c r="BC3" s="1102" t="s">
        <v>398</v>
      </c>
      <c r="BD3" s="1103"/>
      <c r="BE3" s="1103"/>
      <c r="BF3" s="1104"/>
      <c r="BG3" s="237"/>
    </row>
    <row r="4" spans="2:65" s="238" customFormat="1" ht="20.25" customHeight="1" x14ac:dyDescent="0.15">
      <c r="H4" s="236"/>
      <c r="K4" s="236"/>
      <c r="M4" s="237"/>
      <c r="N4" s="237"/>
      <c r="O4" s="237"/>
      <c r="P4" s="237"/>
      <c r="Q4" s="237"/>
      <c r="R4" s="237"/>
      <c r="S4" s="237"/>
      <c r="AA4" s="239"/>
      <c r="AB4" s="239"/>
      <c r="AC4" s="239"/>
      <c r="AD4" s="240"/>
      <c r="AE4" s="239"/>
      <c r="BB4" s="241" t="s">
        <v>399</v>
      </c>
      <c r="BC4" s="1102" t="s">
        <v>400</v>
      </c>
      <c r="BD4" s="1103"/>
      <c r="BE4" s="1103"/>
      <c r="BF4" s="1104"/>
      <c r="BG4" s="237"/>
    </row>
    <row r="5" spans="2:65" s="238" customFormat="1" ht="5.0999999999999996" customHeight="1" x14ac:dyDescent="0.15">
      <c r="H5" s="236"/>
      <c r="K5" s="236"/>
      <c r="M5" s="237"/>
      <c r="N5" s="237"/>
      <c r="O5" s="237"/>
      <c r="P5" s="237"/>
      <c r="Q5" s="237"/>
      <c r="R5" s="237"/>
      <c r="S5" s="237"/>
      <c r="AA5" s="242"/>
      <c r="AB5" s="242"/>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43"/>
      <c r="BG5" s="243"/>
    </row>
    <row r="6" spans="2:65" s="238" customFormat="1" ht="21" customHeight="1" x14ac:dyDescent="0.15">
      <c r="B6" s="235"/>
      <c r="C6" s="234"/>
      <c r="D6" s="234"/>
      <c r="E6" s="234"/>
      <c r="F6" s="234"/>
      <c r="G6" s="234"/>
      <c r="H6" s="234"/>
      <c r="I6" s="244"/>
      <c r="J6" s="244"/>
      <c r="K6" s="244"/>
      <c r="L6" s="245"/>
      <c r="M6" s="244"/>
      <c r="N6" s="244"/>
      <c r="O6" s="244"/>
      <c r="AH6" s="234"/>
      <c r="AI6" s="234"/>
      <c r="AJ6" s="234"/>
      <c r="AK6" s="234"/>
      <c r="AL6" s="234"/>
      <c r="AM6" s="234" t="s">
        <v>401</v>
      </c>
      <c r="AN6" s="234"/>
      <c r="AO6" s="234"/>
      <c r="AP6" s="234"/>
      <c r="AQ6" s="234"/>
      <c r="AR6" s="234"/>
      <c r="AS6" s="234"/>
      <c r="AU6" s="246"/>
      <c r="AV6" s="246"/>
      <c r="AW6" s="247"/>
      <c r="AX6" s="234"/>
      <c r="AY6" s="1105">
        <v>40</v>
      </c>
      <c r="AZ6" s="1106"/>
      <c r="BA6" s="247" t="s">
        <v>402</v>
      </c>
      <c r="BB6" s="234"/>
      <c r="BC6" s="1105">
        <v>160</v>
      </c>
      <c r="BD6" s="1106"/>
      <c r="BE6" s="247" t="s">
        <v>403</v>
      </c>
      <c r="BF6" s="234"/>
      <c r="BG6" s="243"/>
    </row>
    <row r="7" spans="2:65" s="238" customFormat="1" ht="5.0999999999999996" customHeight="1" x14ac:dyDescent="0.15">
      <c r="B7" s="235"/>
      <c r="C7" s="248"/>
      <c r="D7" s="248"/>
      <c r="E7" s="248"/>
      <c r="F7" s="248"/>
      <c r="G7" s="248"/>
      <c r="H7" s="244"/>
      <c r="I7" s="244"/>
      <c r="J7" s="244"/>
      <c r="K7" s="244"/>
      <c r="L7" s="244"/>
      <c r="M7" s="244"/>
      <c r="N7" s="244"/>
      <c r="O7" s="24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43"/>
      <c r="BG7" s="243"/>
    </row>
    <row r="8" spans="2:65" s="238" customFormat="1" ht="21" customHeight="1" x14ac:dyDescent="0.15">
      <c r="B8" s="249"/>
      <c r="C8" s="245"/>
      <c r="D8" s="245"/>
      <c r="E8" s="245"/>
      <c r="F8" s="245"/>
      <c r="G8" s="245"/>
      <c r="H8" s="244"/>
      <c r="I8" s="244"/>
      <c r="J8" s="244"/>
      <c r="K8" s="244"/>
      <c r="L8" s="244"/>
      <c r="M8" s="244"/>
      <c r="N8" s="244"/>
      <c r="O8" s="244"/>
      <c r="AH8" s="250"/>
      <c r="AI8" s="250"/>
      <c r="AJ8" s="250"/>
      <c r="AK8" s="234"/>
      <c r="AL8" s="243"/>
      <c r="AM8" s="234"/>
      <c r="AN8" s="251"/>
      <c r="AO8" s="235"/>
      <c r="AP8" s="252"/>
      <c r="AQ8" s="252"/>
      <c r="AR8" s="252"/>
      <c r="AS8" s="253"/>
      <c r="AT8" s="253"/>
      <c r="AU8" s="234"/>
      <c r="AV8" s="252"/>
      <c r="AW8" s="252"/>
      <c r="AX8" s="245"/>
      <c r="AY8" s="234"/>
      <c r="AZ8" s="234" t="s">
        <v>404</v>
      </c>
      <c r="BA8" s="234"/>
      <c r="BB8" s="234"/>
      <c r="BC8" s="1107">
        <f>DAY(EOMONTH(DATE(AD2,AH2,1),0))</f>
        <v>30</v>
      </c>
      <c r="BD8" s="1108"/>
      <c r="BE8" s="234" t="s">
        <v>405</v>
      </c>
      <c r="BF8" s="234"/>
      <c r="BG8" s="234"/>
      <c r="BK8" s="237"/>
      <c r="BL8" s="237"/>
      <c r="BM8" s="237"/>
    </row>
    <row r="9" spans="2:65" s="238" customFormat="1" ht="4.5" customHeight="1" x14ac:dyDescent="0.15">
      <c r="B9" s="249"/>
      <c r="C9" s="252"/>
      <c r="D9" s="252"/>
      <c r="E9" s="252"/>
      <c r="F9" s="252"/>
      <c r="G9" s="252"/>
      <c r="H9" s="252"/>
      <c r="I9" s="252"/>
      <c r="J9" s="252"/>
      <c r="K9" s="252"/>
      <c r="L9" s="252"/>
      <c r="M9" s="252"/>
      <c r="N9" s="252"/>
      <c r="O9" s="252"/>
      <c r="AH9" s="248"/>
      <c r="AI9" s="234"/>
      <c r="AJ9" s="234"/>
      <c r="AK9" s="250"/>
      <c r="AL9" s="234"/>
      <c r="AM9" s="234"/>
      <c r="AN9" s="234"/>
      <c r="AO9" s="234"/>
      <c r="AP9" s="234"/>
      <c r="AQ9" s="234"/>
      <c r="AR9" s="248"/>
      <c r="AS9" s="248"/>
      <c r="AT9" s="248"/>
      <c r="AU9" s="234"/>
      <c r="AV9" s="234"/>
      <c r="AW9" s="234"/>
      <c r="AX9" s="234"/>
      <c r="AY9" s="234"/>
      <c r="AZ9" s="234"/>
      <c r="BA9" s="234"/>
      <c r="BB9" s="234"/>
      <c r="BC9" s="234"/>
      <c r="BD9" s="234"/>
      <c r="BE9" s="234"/>
      <c r="BF9" s="234"/>
      <c r="BG9" s="234"/>
      <c r="BK9" s="237"/>
      <c r="BL9" s="237"/>
      <c r="BM9" s="237"/>
    </row>
    <row r="10" spans="2:65" s="238" customFormat="1" ht="21" customHeight="1" x14ac:dyDescent="0.15">
      <c r="B10" s="249"/>
      <c r="C10" s="252"/>
      <c r="D10" s="252"/>
      <c r="E10" s="252"/>
      <c r="F10" s="252"/>
      <c r="G10" s="252"/>
      <c r="H10" s="252"/>
      <c r="I10" s="252"/>
      <c r="J10" s="252"/>
      <c r="K10" s="252"/>
      <c r="L10" s="252"/>
      <c r="M10" s="252"/>
      <c r="N10" s="252"/>
      <c r="O10" s="252"/>
      <c r="AH10" s="248"/>
      <c r="AI10" s="234"/>
      <c r="AJ10" s="234"/>
      <c r="AK10" s="250"/>
      <c r="AL10" s="234"/>
      <c r="AN10" s="234" t="s">
        <v>406</v>
      </c>
      <c r="AO10" s="234"/>
      <c r="AP10" s="234"/>
      <c r="AQ10" s="234"/>
      <c r="AR10" s="234"/>
      <c r="AS10" s="234"/>
      <c r="AT10" s="234"/>
      <c r="AU10" s="234"/>
      <c r="AV10" s="248"/>
      <c r="AW10" s="248"/>
      <c r="AX10" s="248"/>
      <c r="AY10" s="234"/>
      <c r="AZ10" s="234"/>
      <c r="BA10" s="243" t="s">
        <v>407</v>
      </c>
      <c r="BB10" s="234"/>
      <c r="BC10" s="1105"/>
      <c r="BD10" s="1106"/>
      <c r="BE10" s="247" t="s">
        <v>408</v>
      </c>
      <c r="BG10" s="234"/>
      <c r="BK10" s="237"/>
      <c r="BL10" s="237"/>
      <c r="BM10" s="237"/>
    </row>
    <row r="11" spans="2:65" s="238" customFormat="1" ht="5.0999999999999996" customHeight="1" x14ac:dyDescent="0.15">
      <c r="B11" s="249"/>
      <c r="C11" s="252"/>
      <c r="D11" s="252"/>
      <c r="E11" s="252"/>
      <c r="F11" s="252"/>
      <c r="G11" s="252"/>
      <c r="H11" s="252"/>
      <c r="I11" s="252"/>
      <c r="J11" s="252"/>
      <c r="K11" s="252"/>
      <c r="L11" s="252"/>
      <c r="M11" s="252"/>
      <c r="N11" s="252"/>
      <c r="O11" s="252"/>
      <c r="AH11" s="248"/>
      <c r="AI11" s="234"/>
      <c r="AJ11" s="234"/>
      <c r="AK11" s="250"/>
      <c r="AL11" s="234"/>
      <c r="AM11" s="234"/>
      <c r="AN11" s="234"/>
      <c r="AO11" s="234"/>
      <c r="AP11" s="234"/>
      <c r="AQ11" s="234"/>
      <c r="AR11" s="248"/>
      <c r="AS11" s="248"/>
      <c r="AT11" s="248"/>
      <c r="AU11" s="234"/>
      <c r="AV11" s="234"/>
      <c r="AW11" s="234"/>
      <c r="AX11" s="234"/>
      <c r="AY11" s="234"/>
      <c r="AZ11" s="234"/>
      <c r="BA11" s="234"/>
      <c r="BB11" s="234"/>
      <c r="BC11" s="234"/>
      <c r="BD11" s="234"/>
      <c r="BE11" s="234"/>
      <c r="BF11" s="234"/>
      <c r="BG11" s="234"/>
      <c r="BK11" s="237"/>
      <c r="BL11" s="237"/>
      <c r="BM11" s="237"/>
    </row>
    <row r="12" spans="2:65" s="238" customFormat="1" ht="21" customHeight="1" x14ac:dyDescent="0.15">
      <c r="R12" s="244"/>
      <c r="S12" s="244"/>
      <c r="T12" s="243"/>
      <c r="U12" s="1109"/>
      <c r="V12" s="1109"/>
      <c r="W12" s="235"/>
      <c r="AA12" s="248"/>
      <c r="AB12" s="251"/>
      <c r="AC12" s="235"/>
      <c r="AD12" s="248"/>
      <c r="AE12" s="248"/>
      <c r="AF12" s="248"/>
      <c r="AH12" s="250"/>
      <c r="AI12" s="250"/>
      <c r="AJ12" s="250"/>
      <c r="AK12" s="234"/>
      <c r="AL12" s="243"/>
      <c r="AM12" s="251"/>
      <c r="AN12" s="234"/>
      <c r="AO12" s="234"/>
      <c r="AP12" s="234"/>
      <c r="AQ12" s="234"/>
      <c r="AR12" s="234"/>
      <c r="AS12" s="235" t="s">
        <v>409</v>
      </c>
      <c r="AT12" s="234"/>
      <c r="AU12" s="234"/>
      <c r="AV12" s="234"/>
      <c r="AW12" s="234"/>
      <c r="AX12" s="234"/>
      <c r="AY12" s="234"/>
      <c r="AZ12" s="234"/>
      <c r="BA12" s="234"/>
      <c r="BB12" s="234"/>
      <c r="BC12" s="248"/>
      <c r="BD12" s="250"/>
      <c r="BE12" s="234"/>
      <c r="BF12" s="234"/>
      <c r="BG12" s="248"/>
      <c r="BH12" s="234"/>
      <c r="BK12" s="237"/>
      <c r="BL12" s="237"/>
      <c r="BM12" s="237"/>
    </row>
    <row r="13" spans="2:65" s="238" customFormat="1" ht="21" customHeight="1" x14ac:dyDescent="0.15">
      <c r="R13" s="234"/>
      <c r="S13" s="234"/>
      <c r="T13" s="234"/>
      <c r="U13" s="234"/>
      <c r="V13" s="234"/>
      <c r="AA13" s="234"/>
      <c r="AB13" s="234"/>
      <c r="AC13" s="234"/>
      <c r="AD13" s="234"/>
      <c r="AE13" s="234"/>
      <c r="AF13" s="234"/>
      <c r="AH13" s="248"/>
      <c r="AI13" s="250"/>
      <c r="AJ13" s="234"/>
      <c r="AK13" s="250"/>
      <c r="AL13" s="234"/>
      <c r="AM13" s="234"/>
      <c r="AN13" s="234"/>
      <c r="AO13" s="248"/>
      <c r="AP13" s="235"/>
      <c r="AQ13" s="248"/>
      <c r="AR13" s="248"/>
      <c r="AS13" s="235" t="s">
        <v>410</v>
      </c>
      <c r="AT13" s="234"/>
      <c r="AU13" s="234"/>
      <c r="AV13" s="234"/>
      <c r="AW13" s="234"/>
      <c r="AX13" s="234"/>
      <c r="AY13" s="234"/>
      <c r="AZ13" s="234"/>
      <c r="BA13" s="234"/>
      <c r="BB13" s="1087">
        <v>0.29166666666666669</v>
      </c>
      <c r="BC13" s="1088"/>
      <c r="BD13" s="1089"/>
      <c r="BE13" s="245" t="s">
        <v>411</v>
      </c>
      <c r="BF13" s="1087">
        <v>0.83333333333333337</v>
      </c>
      <c r="BG13" s="1088"/>
      <c r="BH13" s="1089"/>
      <c r="BK13" s="237"/>
      <c r="BL13" s="237"/>
      <c r="BM13" s="237"/>
    </row>
    <row r="14" spans="2:65" s="238" customFormat="1" ht="21" customHeight="1" x14ac:dyDescent="0.15">
      <c r="R14" s="254"/>
      <c r="S14" s="254"/>
      <c r="T14" s="254"/>
      <c r="U14" s="254"/>
      <c r="V14" s="254"/>
      <c r="W14" s="254"/>
      <c r="AA14" s="245"/>
      <c r="AB14" s="254"/>
      <c r="AC14" s="254"/>
      <c r="AD14" s="245"/>
      <c r="AE14" s="248"/>
      <c r="AF14" s="248"/>
      <c r="AG14" s="242"/>
      <c r="AH14" s="235"/>
      <c r="AI14" s="250"/>
      <c r="AJ14" s="234"/>
      <c r="AK14" s="250"/>
      <c r="AL14" s="234"/>
      <c r="AM14" s="234"/>
      <c r="AN14" s="234"/>
      <c r="AO14" s="245"/>
      <c r="AP14" s="244"/>
      <c r="AQ14" s="244"/>
      <c r="AR14" s="244"/>
      <c r="AS14" s="235" t="s">
        <v>412</v>
      </c>
      <c r="AT14" s="234"/>
      <c r="AU14" s="234"/>
      <c r="AV14" s="234"/>
      <c r="AW14" s="234"/>
      <c r="AX14" s="234"/>
      <c r="AY14" s="234"/>
      <c r="AZ14" s="234"/>
      <c r="BA14" s="234"/>
      <c r="BB14" s="1087">
        <v>0.83333333333333337</v>
      </c>
      <c r="BC14" s="1088"/>
      <c r="BD14" s="1089"/>
      <c r="BE14" s="245" t="s">
        <v>411</v>
      </c>
      <c r="BF14" s="1087">
        <v>0.29166666666666669</v>
      </c>
      <c r="BG14" s="1088"/>
      <c r="BH14" s="1089"/>
      <c r="BK14" s="237"/>
      <c r="BL14" s="237"/>
      <c r="BM14" s="237"/>
    </row>
    <row r="15" spans="2:65" ht="12" customHeight="1" thickBot="1" x14ac:dyDescent="0.2">
      <c r="C15" s="255"/>
      <c r="D15" s="255"/>
      <c r="E15" s="255"/>
      <c r="F15" s="255"/>
      <c r="G15" s="255"/>
      <c r="H15" s="255"/>
      <c r="AA15" s="255"/>
      <c r="AR15" s="255"/>
      <c r="BI15" s="256"/>
      <c r="BJ15" s="256"/>
      <c r="BK15" s="256"/>
    </row>
    <row r="16" spans="2:65" ht="21.6" customHeight="1" x14ac:dyDescent="0.15">
      <c r="B16" s="1090" t="s">
        <v>413</v>
      </c>
      <c r="C16" s="1075" t="s">
        <v>414</v>
      </c>
      <c r="D16" s="1076"/>
      <c r="E16" s="1093"/>
      <c r="F16" s="257"/>
      <c r="G16" s="258"/>
      <c r="H16" s="1096" t="s">
        <v>415</v>
      </c>
      <c r="I16" s="1099" t="s">
        <v>416</v>
      </c>
      <c r="J16" s="1076"/>
      <c r="K16" s="1076"/>
      <c r="L16" s="1093"/>
      <c r="M16" s="1099" t="s">
        <v>417</v>
      </c>
      <c r="N16" s="1076"/>
      <c r="O16" s="1093"/>
      <c r="P16" s="1099" t="s">
        <v>418</v>
      </c>
      <c r="Q16" s="1076"/>
      <c r="R16" s="1076"/>
      <c r="S16" s="1076"/>
      <c r="T16" s="1077"/>
      <c r="U16" s="259"/>
      <c r="V16" s="260"/>
      <c r="W16" s="260"/>
      <c r="X16" s="260"/>
      <c r="Y16" s="260"/>
      <c r="Z16" s="260"/>
      <c r="AA16" s="260"/>
      <c r="AB16" s="260"/>
      <c r="AC16" s="260"/>
      <c r="AD16" s="260"/>
      <c r="AE16" s="260"/>
      <c r="AF16" s="260"/>
      <c r="AG16" s="260"/>
      <c r="AH16" s="260"/>
      <c r="AI16" s="261" t="s">
        <v>419</v>
      </c>
      <c r="AJ16" s="260"/>
      <c r="AK16" s="260"/>
      <c r="AL16" s="260"/>
      <c r="AM16" s="260"/>
      <c r="AN16" s="260" t="s">
        <v>420</v>
      </c>
      <c r="AO16" s="260"/>
      <c r="AP16" s="262"/>
      <c r="AQ16" s="263"/>
      <c r="AR16" s="260" t="s">
        <v>389</v>
      </c>
      <c r="AS16" s="260"/>
      <c r="AT16" s="260"/>
      <c r="AU16" s="260"/>
      <c r="AV16" s="260"/>
      <c r="AW16" s="260"/>
      <c r="AX16" s="260"/>
      <c r="AY16" s="264"/>
      <c r="AZ16" s="1066" t="str">
        <f>IF(BC3="計画","(11)1～4週目の勤務時間数合計","(11)1か月の勤務時間数　合計")</f>
        <v>(11)1か月の勤務時間数　合計</v>
      </c>
      <c r="BA16" s="1067"/>
      <c r="BB16" s="1072" t="s">
        <v>421</v>
      </c>
      <c r="BC16" s="1067"/>
      <c r="BD16" s="1075" t="s">
        <v>422</v>
      </c>
      <c r="BE16" s="1076"/>
      <c r="BF16" s="1076"/>
      <c r="BG16" s="1076"/>
      <c r="BH16" s="1077"/>
    </row>
    <row r="17" spans="2:60" ht="20.25" customHeight="1" x14ac:dyDescent="0.15">
      <c r="B17" s="1091"/>
      <c r="C17" s="1078"/>
      <c r="D17" s="1079"/>
      <c r="E17" s="1094"/>
      <c r="F17" s="265"/>
      <c r="G17" s="266"/>
      <c r="H17" s="1097"/>
      <c r="I17" s="1100"/>
      <c r="J17" s="1079"/>
      <c r="K17" s="1079"/>
      <c r="L17" s="1094"/>
      <c r="M17" s="1100"/>
      <c r="N17" s="1079"/>
      <c r="O17" s="1094"/>
      <c r="P17" s="1100"/>
      <c r="Q17" s="1079"/>
      <c r="R17" s="1079"/>
      <c r="S17" s="1079"/>
      <c r="T17" s="1080"/>
      <c r="U17" s="1084" t="s">
        <v>423</v>
      </c>
      <c r="V17" s="1084"/>
      <c r="W17" s="1084"/>
      <c r="X17" s="1084"/>
      <c r="Y17" s="1084"/>
      <c r="Z17" s="1084"/>
      <c r="AA17" s="1085"/>
      <c r="AB17" s="1086" t="s">
        <v>424</v>
      </c>
      <c r="AC17" s="1084"/>
      <c r="AD17" s="1084"/>
      <c r="AE17" s="1084"/>
      <c r="AF17" s="1084"/>
      <c r="AG17" s="1084"/>
      <c r="AH17" s="1085"/>
      <c r="AI17" s="1086" t="s">
        <v>425</v>
      </c>
      <c r="AJ17" s="1084"/>
      <c r="AK17" s="1084"/>
      <c r="AL17" s="1084"/>
      <c r="AM17" s="1084"/>
      <c r="AN17" s="1084"/>
      <c r="AO17" s="1085"/>
      <c r="AP17" s="1086" t="s">
        <v>426</v>
      </c>
      <c r="AQ17" s="1084"/>
      <c r="AR17" s="1084"/>
      <c r="AS17" s="1084"/>
      <c r="AT17" s="1084"/>
      <c r="AU17" s="1084"/>
      <c r="AV17" s="1085"/>
      <c r="AW17" s="1086" t="s">
        <v>427</v>
      </c>
      <c r="AX17" s="1084"/>
      <c r="AY17" s="1084"/>
      <c r="AZ17" s="1068"/>
      <c r="BA17" s="1069"/>
      <c r="BB17" s="1073"/>
      <c r="BC17" s="1069"/>
      <c r="BD17" s="1078"/>
      <c r="BE17" s="1079"/>
      <c r="BF17" s="1079"/>
      <c r="BG17" s="1079"/>
      <c r="BH17" s="1080"/>
    </row>
    <row r="18" spans="2:60" ht="20.25" customHeight="1" x14ac:dyDescent="0.15">
      <c r="B18" s="1091"/>
      <c r="C18" s="1078"/>
      <c r="D18" s="1079"/>
      <c r="E18" s="1094"/>
      <c r="F18" s="265"/>
      <c r="G18" s="266"/>
      <c r="H18" s="1097"/>
      <c r="I18" s="1100"/>
      <c r="J18" s="1079"/>
      <c r="K18" s="1079"/>
      <c r="L18" s="1094"/>
      <c r="M18" s="1100"/>
      <c r="N18" s="1079"/>
      <c r="O18" s="1094"/>
      <c r="P18" s="1100"/>
      <c r="Q18" s="1079"/>
      <c r="R18" s="1079"/>
      <c r="S18" s="1079"/>
      <c r="T18" s="1080"/>
      <c r="U18" s="267">
        <v>1</v>
      </c>
      <c r="V18" s="268">
        <v>2</v>
      </c>
      <c r="W18" s="268">
        <v>3</v>
      </c>
      <c r="X18" s="268">
        <v>4</v>
      </c>
      <c r="Y18" s="268">
        <v>5</v>
      </c>
      <c r="Z18" s="268">
        <v>6</v>
      </c>
      <c r="AA18" s="269">
        <v>7</v>
      </c>
      <c r="AB18" s="270">
        <v>8</v>
      </c>
      <c r="AC18" s="268">
        <v>9</v>
      </c>
      <c r="AD18" s="268">
        <v>10</v>
      </c>
      <c r="AE18" s="268">
        <v>11</v>
      </c>
      <c r="AF18" s="268">
        <v>12</v>
      </c>
      <c r="AG18" s="268">
        <v>13</v>
      </c>
      <c r="AH18" s="269">
        <v>14</v>
      </c>
      <c r="AI18" s="267">
        <v>15</v>
      </c>
      <c r="AJ18" s="268">
        <v>16</v>
      </c>
      <c r="AK18" s="268">
        <v>17</v>
      </c>
      <c r="AL18" s="268">
        <v>18</v>
      </c>
      <c r="AM18" s="268">
        <v>19</v>
      </c>
      <c r="AN18" s="268">
        <v>20</v>
      </c>
      <c r="AO18" s="269">
        <v>21</v>
      </c>
      <c r="AP18" s="270">
        <v>22</v>
      </c>
      <c r="AQ18" s="268">
        <v>23</v>
      </c>
      <c r="AR18" s="268">
        <v>24</v>
      </c>
      <c r="AS18" s="268">
        <v>25</v>
      </c>
      <c r="AT18" s="268">
        <v>26</v>
      </c>
      <c r="AU18" s="268">
        <v>27</v>
      </c>
      <c r="AV18" s="269">
        <v>28</v>
      </c>
      <c r="AW18" s="270" t="str">
        <f>IF($BC$3="暦月",IF(DAY(DATE($AD$2,$AH$2,29))=29,29,""),"")</f>
        <v/>
      </c>
      <c r="AX18" s="268" t="str">
        <f>IF($BC$3="暦月",IF(DAY(DATE($AD$2,$AH$2,30))=30,30,""),"")</f>
        <v/>
      </c>
      <c r="AY18" s="269" t="str">
        <f>IF($BC$3="暦月",IF(DAY(DATE($AD$2,$AH$2,31))=31,31,""),"")</f>
        <v/>
      </c>
      <c r="AZ18" s="1068"/>
      <c r="BA18" s="1069"/>
      <c r="BB18" s="1073"/>
      <c r="BC18" s="1069"/>
      <c r="BD18" s="1078"/>
      <c r="BE18" s="1079"/>
      <c r="BF18" s="1079"/>
      <c r="BG18" s="1079"/>
      <c r="BH18" s="1080"/>
    </row>
    <row r="19" spans="2:60" ht="20.25" hidden="1" customHeight="1" x14ac:dyDescent="0.15">
      <c r="B19" s="1091"/>
      <c r="C19" s="1078"/>
      <c r="D19" s="1079"/>
      <c r="E19" s="1094"/>
      <c r="F19" s="265"/>
      <c r="G19" s="266"/>
      <c r="H19" s="1097"/>
      <c r="I19" s="1100"/>
      <c r="J19" s="1079"/>
      <c r="K19" s="1079"/>
      <c r="L19" s="1094"/>
      <c r="M19" s="1100"/>
      <c r="N19" s="1079"/>
      <c r="O19" s="1094"/>
      <c r="P19" s="1100"/>
      <c r="Q19" s="1079"/>
      <c r="R19" s="1079"/>
      <c r="S19" s="1079"/>
      <c r="T19" s="1080"/>
      <c r="U19" s="267">
        <f>WEEKDAY(DATE($AD$2,$AH$2,1))</f>
        <v>2</v>
      </c>
      <c r="V19" s="268">
        <f>WEEKDAY(DATE($AD$2,$AH$2,2))</f>
        <v>3</v>
      </c>
      <c r="W19" s="268">
        <f>WEEKDAY(DATE($AD$2,$AH$2,3))</f>
        <v>4</v>
      </c>
      <c r="X19" s="268">
        <f>WEEKDAY(DATE($AD$2,$AH$2,4))</f>
        <v>5</v>
      </c>
      <c r="Y19" s="268">
        <f>WEEKDAY(DATE($AD$2,$AH$2,5))</f>
        <v>6</v>
      </c>
      <c r="Z19" s="268">
        <f>WEEKDAY(DATE($AD$2,$AH$2,6))</f>
        <v>7</v>
      </c>
      <c r="AA19" s="269">
        <f>WEEKDAY(DATE($AD$2,$AH$2,7))</f>
        <v>1</v>
      </c>
      <c r="AB19" s="270">
        <f>WEEKDAY(DATE($AD$2,$AH$2,8))</f>
        <v>2</v>
      </c>
      <c r="AC19" s="268">
        <f>WEEKDAY(DATE($AD$2,$AH$2,9))</f>
        <v>3</v>
      </c>
      <c r="AD19" s="268">
        <f>WEEKDAY(DATE($AD$2,$AH$2,10))</f>
        <v>4</v>
      </c>
      <c r="AE19" s="268">
        <f>WEEKDAY(DATE($AD$2,$AH$2,11))</f>
        <v>5</v>
      </c>
      <c r="AF19" s="268">
        <f>WEEKDAY(DATE($AD$2,$AH$2,12))</f>
        <v>6</v>
      </c>
      <c r="AG19" s="268">
        <f>WEEKDAY(DATE($AD$2,$AH$2,13))</f>
        <v>7</v>
      </c>
      <c r="AH19" s="269">
        <f>WEEKDAY(DATE($AD$2,$AH$2,14))</f>
        <v>1</v>
      </c>
      <c r="AI19" s="270">
        <f>WEEKDAY(DATE($AD$2,$AH$2,15))</f>
        <v>2</v>
      </c>
      <c r="AJ19" s="268">
        <f>WEEKDAY(DATE($AD$2,$AH$2,16))</f>
        <v>3</v>
      </c>
      <c r="AK19" s="268">
        <f>WEEKDAY(DATE($AD$2,$AH$2,17))</f>
        <v>4</v>
      </c>
      <c r="AL19" s="268">
        <f>WEEKDAY(DATE($AD$2,$AH$2,18))</f>
        <v>5</v>
      </c>
      <c r="AM19" s="268">
        <f>WEEKDAY(DATE($AD$2,$AH$2,19))</f>
        <v>6</v>
      </c>
      <c r="AN19" s="268">
        <f>WEEKDAY(DATE($AD$2,$AH$2,20))</f>
        <v>7</v>
      </c>
      <c r="AO19" s="269">
        <f>WEEKDAY(DATE($AD$2,$AH$2,21))</f>
        <v>1</v>
      </c>
      <c r="AP19" s="270">
        <f>WEEKDAY(DATE($AD$2,$AH$2,22))</f>
        <v>2</v>
      </c>
      <c r="AQ19" s="268">
        <f>WEEKDAY(DATE($AD$2,$AH$2,23))</f>
        <v>3</v>
      </c>
      <c r="AR19" s="268">
        <f>WEEKDAY(DATE($AD$2,$AH$2,24))</f>
        <v>4</v>
      </c>
      <c r="AS19" s="268">
        <f>WEEKDAY(DATE($AD$2,$AH$2,25))</f>
        <v>5</v>
      </c>
      <c r="AT19" s="268">
        <f>WEEKDAY(DATE($AD$2,$AH$2,26))</f>
        <v>6</v>
      </c>
      <c r="AU19" s="268">
        <f>WEEKDAY(DATE($AD$2,$AH$2,27))</f>
        <v>7</v>
      </c>
      <c r="AV19" s="269">
        <f>WEEKDAY(DATE($AD$2,$AH$2,28))</f>
        <v>1</v>
      </c>
      <c r="AW19" s="270">
        <f>IF(AW18=29,WEEKDAY(DATE($AD$2,$AH$2,29)),0)</f>
        <v>0</v>
      </c>
      <c r="AX19" s="268">
        <f>IF(AX18=30,WEEKDAY(DATE($AD$2,$AH$2,30)),0)</f>
        <v>0</v>
      </c>
      <c r="AY19" s="269">
        <f>IF(AY18=31,WEEKDAY(DATE($AD$2,$AH$2,31)),0)</f>
        <v>0</v>
      </c>
      <c r="AZ19" s="1068"/>
      <c r="BA19" s="1069"/>
      <c r="BB19" s="1073"/>
      <c r="BC19" s="1069"/>
      <c r="BD19" s="1078"/>
      <c r="BE19" s="1079"/>
      <c r="BF19" s="1079"/>
      <c r="BG19" s="1079"/>
      <c r="BH19" s="1080"/>
    </row>
    <row r="20" spans="2:60" ht="20.25" customHeight="1" thickBot="1" x14ac:dyDescent="0.2">
      <c r="B20" s="1092"/>
      <c r="C20" s="1081"/>
      <c r="D20" s="1082"/>
      <c r="E20" s="1095"/>
      <c r="F20" s="271"/>
      <c r="G20" s="272"/>
      <c r="H20" s="1098"/>
      <c r="I20" s="1101"/>
      <c r="J20" s="1082"/>
      <c r="K20" s="1082"/>
      <c r="L20" s="1095"/>
      <c r="M20" s="1101"/>
      <c r="N20" s="1082"/>
      <c r="O20" s="1095"/>
      <c r="P20" s="1101"/>
      <c r="Q20" s="1082"/>
      <c r="R20" s="1082"/>
      <c r="S20" s="1082"/>
      <c r="T20" s="1083"/>
      <c r="U20" s="273" t="str">
        <f>IF(U19=1,"日",IF(U19=2,"月",IF(U19=3,"火",IF(U19=4,"水",IF(U19=5,"木",IF(U19=6,"金","土"))))))</f>
        <v>月</v>
      </c>
      <c r="V20" s="274" t="str">
        <f t="shared" ref="V20:AV20" si="0">IF(V19=1,"日",IF(V19=2,"月",IF(V19=3,"火",IF(V19=4,"水",IF(V19=5,"木",IF(V19=6,"金","土"))))))</f>
        <v>火</v>
      </c>
      <c r="W20" s="274" t="str">
        <f t="shared" si="0"/>
        <v>水</v>
      </c>
      <c r="X20" s="274" t="str">
        <f t="shared" si="0"/>
        <v>木</v>
      </c>
      <c r="Y20" s="274" t="str">
        <f t="shared" si="0"/>
        <v>金</v>
      </c>
      <c r="Z20" s="274" t="str">
        <f t="shared" si="0"/>
        <v>土</v>
      </c>
      <c r="AA20" s="275" t="str">
        <f t="shared" si="0"/>
        <v>日</v>
      </c>
      <c r="AB20" s="276" t="str">
        <f>IF(AB19=1,"日",IF(AB19=2,"月",IF(AB19=3,"火",IF(AB19=4,"水",IF(AB19=5,"木",IF(AB19=6,"金","土"))))))</f>
        <v>月</v>
      </c>
      <c r="AC20" s="274" t="str">
        <f t="shared" si="0"/>
        <v>火</v>
      </c>
      <c r="AD20" s="274" t="str">
        <f t="shared" si="0"/>
        <v>水</v>
      </c>
      <c r="AE20" s="274" t="str">
        <f t="shared" si="0"/>
        <v>木</v>
      </c>
      <c r="AF20" s="274" t="str">
        <f t="shared" si="0"/>
        <v>金</v>
      </c>
      <c r="AG20" s="274" t="str">
        <f t="shared" si="0"/>
        <v>土</v>
      </c>
      <c r="AH20" s="275" t="str">
        <f t="shared" si="0"/>
        <v>日</v>
      </c>
      <c r="AI20" s="276" t="str">
        <f>IF(AI19=1,"日",IF(AI19=2,"月",IF(AI19=3,"火",IF(AI19=4,"水",IF(AI19=5,"木",IF(AI19=6,"金","土"))))))</f>
        <v>月</v>
      </c>
      <c r="AJ20" s="274" t="str">
        <f t="shared" si="0"/>
        <v>火</v>
      </c>
      <c r="AK20" s="274" t="str">
        <f t="shared" si="0"/>
        <v>水</v>
      </c>
      <c r="AL20" s="274" t="str">
        <f t="shared" si="0"/>
        <v>木</v>
      </c>
      <c r="AM20" s="274" t="str">
        <f t="shared" si="0"/>
        <v>金</v>
      </c>
      <c r="AN20" s="274" t="str">
        <f t="shared" si="0"/>
        <v>土</v>
      </c>
      <c r="AO20" s="275" t="str">
        <f t="shared" si="0"/>
        <v>日</v>
      </c>
      <c r="AP20" s="276" t="str">
        <f>IF(AP19=1,"日",IF(AP19=2,"月",IF(AP19=3,"火",IF(AP19=4,"水",IF(AP19=5,"木",IF(AP19=6,"金","土"))))))</f>
        <v>月</v>
      </c>
      <c r="AQ20" s="274" t="str">
        <f t="shared" si="0"/>
        <v>火</v>
      </c>
      <c r="AR20" s="274" t="str">
        <f t="shared" si="0"/>
        <v>水</v>
      </c>
      <c r="AS20" s="274" t="str">
        <f t="shared" si="0"/>
        <v>木</v>
      </c>
      <c r="AT20" s="274" t="str">
        <f t="shared" si="0"/>
        <v>金</v>
      </c>
      <c r="AU20" s="274" t="str">
        <f t="shared" si="0"/>
        <v>土</v>
      </c>
      <c r="AV20" s="275" t="str">
        <f t="shared" si="0"/>
        <v>日</v>
      </c>
      <c r="AW20" s="274" t="str">
        <f>IF(AW19=1,"日",IF(AW19=2,"月",IF(AW19=3,"火",IF(AW19=4,"水",IF(AW19=5,"木",IF(AW19=6,"金",IF(AW19=0,"","土")))))))</f>
        <v/>
      </c>
      <c r="AX20" s="274" t="str">
        <f>IF(AX19=1,"日",IF(AX19=2,"月",IF(AX19=3,"火",IF(AX19=4,"水",IF(AX19=5,"木",IF(AX19=6,"金",IF(AX19=0,"","土")))))))</f>
        <v/>
      </c>
      <c r="AY20" s="274" t="str">
        <f>IF(AY19=1,"日",IF(AY19=2,"月",IF(AY19=3,"火",IF(AY19=4,"水",IF(AY19=5,"木",IF(AY19=6,"金",IF(AY19=0,"","土")))))))</f>
        <v/>
      </c>
      <c r="AZ20" s="1070"/>
      <c r="BA20" s="1071"/>
      <c r="BB20" s="1074"/>
      <c r="BC20" s="1071"/>
      <c r="BD20" s="1081"/>
      <c r="BE20" s="1082"/>
      <c r="BF20" s="1082"/>
      <c r="BG20" s="1082"/>
      <c r="BH20" s="1083"/>
    </row>
    <row r="21" spans="2:60" ht="20.25" customHeight="1" x14ac:dyDescent="0.15">
      <c r="B21" s="277"/>
      <c r="C21" s="1053"/>
      <c r="D21" s="1054"/>
      <c r="E21" s="1055"/>
      <c r="F21" s="278"/>
      <c r="G21" s="279"/>
      <c r="H21" s="1056"/>
      <c r="I21" s="1057"/>
      <c r="J21" s="1058"/>
      <c r="K21" s="1058"/>
      <c r="L21" s="1059"/>
      <c r="M21" s="1060"/>
      <c r="N21" s="1061"/>
      <c r="O21" s="1062"/>
      <c r="P21" s="280" t="s">
        <v>428</v>
      </c>
      <c r="Q21" s="281"/>
      <c r="R21" s="281"/>
      <c r="S21" s="282"/>
      <c r="T21" s="283"/>
      <c r="U21" s="284"/>
      <c r="V21" s="284"/>
      <c r="W21" s="284"/>
      <c r="X21" s="284"/>
      <c r="Y21" s="284"/>
      <c r="Z21" s="284"/>
      <c r="AA21" s="285"/>
      <c r="AB21" s="286"/>
      <c r="AC21" s="284"/>
      <c r="AD21" s="284"/>
      <c r="AE21" s="284"/>
      <c r="AF21" s="284"/>
      <c r="AG21" s="284"/>
      <c r="AH21" s="285"/>
      <c r="AI21" s="286"/>
      <c r="AJ21" s="284"/>
      <c r="AK21" s="284"/>
      <c r="AL21" s="284"/>
      <c r="AM21" s="284"/>
      <c r="AN21" s="284"/>
      <c r="AO21" s="285"/>
      <c r="AP21" s="286"/>
      <c r="AQ21" s="284"/>
      <c r="AR21" s="284"/>
      <c r="AS21" s="284"/>
      <c r="AT21" s="284"/>
      <c r="AU21" s="284"/>
      <c r="AV21" s="285"/>
      <c r="AW21" s="286"/>
      <c r="AX21" s="284"/>
      <c r="AY21" s="284"/>
      <c r="AZ21" s="1063"/>
      <c r="BA21" s="1064"/>
      <c r="BB21" s="1065"/>
      <c r="BC21" s="1064"/>
      <c r="BD21" s="1049"/>
      <c r="BE21" s="1050"/>
      <c r="BF21" s="1050"/>
      <c r="BG21" s="1050"/>
      <c r="BH21" s="1051"/>
    </row>
    <row r="22" spans="2:60" ht="20.25" customHeight="1" x14ac:dyDescent="0.15">
      <c r="B22" s="287">
        <v>1</v>
      </c>
      <c r="C22" s="1011"/>
      <c r="D22" s="1012"/>
      <c r="E22" s="1013"/>
      <c r="F22" s="288">
        <f>C21</f>
        <v>0</v>
      </c>
      <c r="G22" s="289"/>
      <c r="H22" s="1018"/>
      <c r="I22" s="1023"/>
      <c r="J22" s="1024"/>
      <c r="K22" s="1024"/>
      <c r="L22" s="1025"/>
      <c r="M22" s="1032"/>
      <c r="N22" s="1033"/>
      <c r="O22" s="1034"/>
      <c r="P22" s="290" t="s">
        <v>429</v>
      </c>
      <c r="Q22" s="291"/>
      <c r="R22" s="291"/>
      <c r="S22" s="292"/>
      <c r="T22" s="293"/>
      <c r="U22" s="294" t="str">
        <f>IF(U21="","",VLOOKUP(U21,'シフト記号表（勤務時間帯）'!$D$6:$X$47,21,FALSE))</f>
        <v/>
      </c>
      <c r="V22" s="295" t="str">
        <f>IF(V21="","",VLOOKUP(V21,'シフト記号表（勤務時間帯）'!$D$6:$X$47,21,FALSE))</f>
        <v/>
      </c>
      <c r="W22" s="295" t="str">
        <f>IF(W21="","",VLOOKUP(W21,'シフト記号表（勤務時間帯）'!$D$6:$X$47,21,FALSE))</f>
        <v/>
      </c>
      <c r="X22" s="295" t="str">
        <f>IF(X21="","",VLOOKUP(X21,'シフト記号表（勤務時間帯）'!$D$6:$X$47,21,FALSE))</f>
        <v/>
      </c>
      <c r="Y22" s="295" t="str">
        <f>IF(Y21="","",VLOOKUP(Y21,'シフト記号表（勤務時間帯）'!$D$6:$X$47,21,FALSE))</f>
        <v/>
      </c>
      <c r="Z22" s="295" t="str">
        <f>IF(Z21="","",VLOOKUP(Z21,'シフト記号表（勤務時間帯）'!$D$6:$X$47,21,FALSE))</f>
        <v/>
      </c>
      <c r="AA22" s="296" t="str">
        <f>IF(AA21="","",VLOOKUP(AA21,'シフト記号表（勤務時間帯）'!$D$6:$X$47,21,FALSE))</f>
        <v/>
      </c>
      <c r="AB22" s="294" t="str">
        <f>IF(AB21="","",VLOOKUP(AB21,'シフト記号表（勤務時間帯）'!$D$6:$X$47,21,FALSE))</f>
        <v/>
      </c>
      <c r="AC22" s="295" t="str">
        <f>IF(AC21="","",VLOOKUP(AC21,'シフト記号表（勤務時間帯）'!$D$6:$X$47,21,FALSE))</f>
        <v/>
      </c>
      <c r="AD22" s="295" t="str">
        <f>IF(AD21="","",VLOOKUP(AD21,'シフト記号表（勤務時間帯）'!$D$6:$X$47,21,FALSE))</f>
        <v/>
      </c>
      <c r="AE22" s="295" t="str">
        <f>IF(AE21="","",VLOOKUP(AE21,'シフト記号表（勤務時間帯）'!$D$6:$X$47,21,FALSE))</f>
        <v/>
      </c>
      <c r="AF22" s="295" t="str">
        <f>IF(AF21="","",VLOOKUP(AF21,'シフト記号表（勤務時間帯）'!$D$6:$X$47,21,FALSE))</f>
        <v/>
      </c>
      <c r="AG22" s="295" t="str">
        <f>IF(AG21="","",VLOOKUP(AG21,'シフト記号表（勤務時間帯）'!$D$6:$X$47,21,FALSE))</f>
        <v/>
      </c>
      <c r="AH22" s="296" t="str">
        <f>IF(AH21="","",VLOOKUP(AH21,'シフト記号表（勤務時間帯）'!$D$6:$X$47,21,FALSE))</f>
        <v/>
      </c>
      <c r="AI22" s="294" t="str">
        <f>IF(AI21="","",VLOOKUP(AI21,'シフト記号表（勤務時間帯）'!$D$6:$X$47,21,FALSE))</f>
        <v/>
      </c>
      <c r="AJ22" s="295" t="str">
        <f>IF(AJ21="","",VLOOKUP(AJ21,'シフト記号表（勤務時間帯）'!$D$6:$X$47,21,FALSE))</f>
        <v/>
      </c>
      <c r="AK22" s="295" t="str">
        <f>IF(AK21="","",VLOOKUP(AK21,'シフト記号表（勤務時間帯）'!$D$6:$X$47,21,FALSE))</f>
        <v/>
      </c>
      <c r="AL22" s="295" t="str">
        <f>IF(AL21="","",VLOOKUP(AL21,'シフト記号表（勤務時間帯）'!$D$6:$X$47,21,FALSE))</f>
        <v/>
      </c>
      <c r="AM22" s="295" t="str">
        <f>IF(AM21="","",VLOOKUP(AM21,'シフト記号表（勤務時間帯）'!$D$6:$X$47,21,FALSE))</f>
        <v/>
      </c>
      <c r="AN22" s="295" t="str">
        <f>IF(AN21="","",VLOOKUP(AN21,'シフト記号表（勤務時間帯）'!$D$6:$X$47,21,FALSE))</f>
        <v/>
      </c>
      <c r="AO22" s="296" t="str">
        <f>IF(AO21="","",VLOOKUP(AO21,'シフト記号表（勤務時間帯）'!$D$6:$X$47,21,FALSE))</f>
        <v/>
      </c>
      <c r="AP22" s="294" t="str">
        <f>IF(AP21="","",VLOOKUP(AP21,'シフト記号表（勤務時間帯）'!$D$6:$X$47,21,FALSE))</f>
        <v/>
      </c>
      <c r="AQ22" s="295" t="str">
        <f>IF(AQ21="","",VLOOKUP(AQ21,'シフト記号表（勤務時間帯）'!$D$6:$X$47,21,FALSE))</f>
        <v/>
      </c>
      <c r="AR22" s="295" t="str">
        <f>IF(AR21="","",VLOOKUP(AR21,'シフト記号表（勤務時間帯）'!$D$6:$X$47,21,FALSE))</f>
        <v/>
      </c>
      <c r="AS22" s="295" t="str">
        <f>IF(AS21="","",VLOOKUP(AS21,'シフト記号表（勤務時間帯）'!$D$6:$X$47,21,FALSE))</f>
        <v/>
      </c>
      <c r="AT22" s="295" t="str">
        <f>IF(AT21="","",VLOOKUP(AT21,'シフト記号表（勤務時間帯）'!$D$6:$X$47,21,FALSE))</f>
        <v/>
      </c>
      <c r="AU22" s="295" t="str">
        <f>IF(AU21="","",VLOOKUP(AU21,'シフト記号表（勤務時間帯）'!$D$6:$X$47,21,FALSE))</f>
        <v/>
      </c>
      <c r="AV22" s="296" t="str">
        <f>IF(AV21="","",VLOOKUP(AV21,'シフト記号表（勤務時間帯）'!$D$6:$X$47,21,FALSE))</f>
        <v/>
      </c>
      <c r="AW22" s="294" t="str">
        <f>IF(AW21="","",VLOOKUP(AW21,'シフト記号表（勤務時間帯）'!$D$6:$X$47,21,FALSE))</f>
        <v/>
      </c>
      <c r="AX22" s="295" t="str">
        <f>IF(AX21="","",VLOOKUP(AX21,'シフト記号表（勤務時間帯）'!$D$6:$X$47,21,FALSE))</f>
        <v/>
      </c>
      <c r="AY22" s="295" t="str">
        <f>IF(AY21="","",VLOOKUP(AY21,'シフト記号表（勤務時間帯）'!$D$6:$X$47,21,FALSE))</f>
        <v/>
      </c>
      <c r="AZ22" s="999">
        <f>IF($BC$3="４週",SUM(U22:AV22),IF($BC$3="暦月",SUM(U22:AY22),""))</f>
        <v>0</v>
      </c>
      <c r="BA22" s="1000"/>
      <c r="BB22" s="1001">
        <f>IF($BC$3="４週",AZ22/4,IF($BC$3="暦月",(AZ22/($BC$8/7)),""))</f>
        <v>0</v>
      </c>
      <c r="BC22" s="1000"/>
      <c r="BD22" s="996"/>
      <c r="BE22" s="997"/>
      <c r="BF22" s="997"/>
      <c r="BG22" s="997"/>
      <c r="BH22" s="998"/>
    </row>
    <row r="23" spans="2:60" ht="20.25" customHeight="1" x14ac:dyDescent="0.15">
      <c r="B23" s="297"/>
      <c r="C23" s="1039"/>
      <c r="D23" s="1040"/>
      <c r="E23" s="1041"/>
      <c r="F23" s="298"/>
      <c r="G23" s="299">
        <f>C21</f>
        <v>0</v>
      </c>
      <c r="H23" s="1042"/>
      <c r="I23" s="1043"/>
      <c r="J23" s="1044"/>
      <c r="K23" s="1044"/>
      <c r="L23" s="1045"/>
      <c r="M23" s="1046"/>
      <c r="N23" s="1047"/>
      <c r="O23" s="1048"/>
      <c r="P23" s="300" t="s">
        <v>430</v>
      </c>
      <c r="Q23" s="301"/>
      <c r="R23" s="301"/>
      <c r="S23" s="302"/>
      <c r="T23" s="303"/>
      <c r="U23" s="304" t="str">
        <f>IF(U21="","",VLOOKUP(U21,'シフト記号表（勤務時間帯）'!$D$6:$Z$47,23,FALSE))</f>
        <v/>
      </c>
      <c r="V23" s="305" t="str">
        <f>IF(V21="","",VLOOKUP(V21,'シフト記号表（勤務時間帯）'!$D$6:$Z$47,23,FALSE))</f>
        <v/>
      </c>
      <c r="W23" s="305" t="str">
        <f>IF(W21="","",VLOOKUP(W21,'シフト記号表（勤務時間帯）'!$D$6:$Z$47,23,FALSE))</f>
        <v/>
      </c>
      <c r="X23" s="305" t="str">
        <f>IF(X21="","",VLOOKUP(X21,'シフト記号表（勤務時間帯）'!$D$6:$Z$47,23,FALSE))</f>
        <v/>
      </c>
      <c r="Y23" s="305" t="str">
        <f>IF(Y21="","",VLOOKUP(Y21,'シフト記号表（勤務時間帯）'!$D$6:$Z$47,23,FALSE))</f>
        <v/>
      </c>
      <c r="Z23" s="305" t="str">
        <f>IF(Z21="","",VLOOKUP(Z21,'シフト記号表（勤務時間帯）'!$D$6:$Z$47,23,FALSE))</f>
        <v/>
      </c>
      <c r="AA23" s="306" t="str">
        <f>IF(AA21="","",VLOOKUP(AA21,'シフト記号表（勤務時間帯）'!$D$6:$Z$47,23,FALSE))</f>
        <v/>
      </c>
      <c r="AB23" s="304" t="str">
        <f>IF(AB21="","",VLOOKUP(AB21,'シフト記号表（勤務時間帯）'!$D$6:$Z$47,23,FALSE))</f>
        <v/>
      </c>
      <c r="AC23" s="305" t="str">
        <f>IF(AC21="","",VLOOKUP(AC21,'シフト記号表（勤務時間帯）'!$D$6:$Z$47,23,FALSE))</f>
        <v/>
      </c>
      <c r="AD23" s="305" t="str">
        <f>IF(AD21="","",VLOOKUP(AD21,'シフト記号表（勤務時間帯）'!$D$6:$Z$47,23,FALSE))</f>
        <v/>
      </c>
      <c r="AE23" s="305" t="str">
        <f>IF(AE21="","",VLOOKUP(AE21,'シフト記号表（勤務時間帯）'!$D$6:$Z$47,23,FALSE))</f>
        <v/>
      </c>
      <c r="AF23" s="305" t="str">
        <f>IF(AF21="","",VLOOKUP(AF21,'シフト記号表（勤務時間帯）'!$D$6:$Z$47,23,FALSE))</f>
        <v/>
      </c>
      <c r="AG23" s="305" t="str">
        <f>IF(AG21="","",VLOOKUP(AG21,'シフト記号表（勤務時間帯）'!$D$6:$Z$47,23,FALSE))</f>
        <v/>
      </c>
      <c r="AH23" s="306" t="str">
        <f>IF(AH21="","",VLOOKUP(AH21,'シフト記号表（勤務時間帯）'!$D$6:$Z$47,23,FALSE))</f>
        <v/>
      </c>
      <c r="AI23" s="304" t="str">
        <f>IF(AI21="","",VLOOKUP(AI21,'シフト記号表（勤務時間帯）'!$D$6:$Z$47,23,FALSE))</f>
        <v/>
      </c>
      <c r="AJ23" s="305" t="str">
        <f>IF(AJ21="","",VLOOKUP(AJ21,'シフト記号表（勤務時間帯）'!$D$6:$Z$47,23,FALSE))</f>
        <v/>
      </c>
      <c r="AK23" s="305" t="str">
        <f>IF(AK21="","",VLOOKUP(AK21,'シフト記号表（勤務時間帯）'!$D$6:$Z$47,23,FALSE))</f>
        <v/>
      </c>
      <c r="AL23" s="305" t="str">
        <f>IF(AL21="","",VLOOKUP(AL21,'シフト記号表（勤務時間帯）'!$D$6:$Z$47,23,FALSE))</f>
        <v/>
      </c>
      <c r="AM23" s="305" t="str">
        <f>IF(AM21="","",VLOOKUP(AM21,'シフト記号表（勤務時間帯）'!$D$6:$Z$47,23,FALSE))</f>
        <v/>
      </c>
      <c r="AN23" s="305" t="str">
        <f>IF(AN21="","",VLOOKUP(AN21,'シフト記号表（勤務時間帯）'!$D$6:$Z$47,23,FALSE))</f>
        <v/>
      </c>
      <c r="AO23" s="306" t="str">
        <f>IF(AO21="","",VLOOKUP(AO21,'シフト記号表（勤務時間帯）'!$D$6:$Z$47,23,FALSE))</f>
        <v/>
      </c>
      <c r="AP23" s="304" t="str">
        <f>IF(AP21="","",VLOOKUP(AP21,'シフト記号表（勤務時間帯）'!$D$6:$Z$47,23,FALSE))</f>
        <v/>
      </c>
      <c r="AQ23" s="305" t="str">
        <f>IF(AQ21="","",VLOOKUP(AQ21,'シフト記号表（勤務時間帯）'!$D$6:$Z$47,23,FALSE))</f>
        <v/>
      </c>
      <c r="AR23" s="305" t="str">
        <f>IF(AR21="","",VLOOKUP(AR21,'シフト記号表（勤務時間帯）'!$D$6:$Z$47,23,FALSE))</f>
        <v/>
      </c>
      <c r="AS23" s="305" t="str">
        <f>IF(AS21="","",VLOOKUP(AS21,'シフト記号表（勤務時間帯）'!$D$6:$Z$47,23,FALSE))</f>
        <v/>
      </c>
      <c r="AT23" s="305" t="str">
        <f>IF(AT21="","",VLOOKUP(AT21,'シフト記号表（勤務時間帯）'!$D$6:$Z$47,23,FALSE))</f>
        <v/>
      </c>
      <c r="AU23" s="305" t="str">
        <f>IF(AU21="","",VLOOKUP(AU21,'シフト記号表（勤務時間帯）'!$D$6:$Z$47,23,FALSE))</f>
        <v/>
      </c>
      <c r="AV23" s="306" t="str">
        <f>IF(AV21="","",VLOOKUP(AV21,'シフト記号表（勤務時間帯）'!$D$6:$Z$47,23,FALSE))</f>
        <v/>
      </c>
      <c r="AW23" s="304" t="str">
        <f>IF(AW21="","",VLOOKUP(AW21,'シフト記号表（勤務時間帯）'!$D$6:$Z$47,23,FALSE))</f>
        <v/>
      </c>
      <c r="AX23" s="305" t="str">
        <f>IF(AX21="","",VLOOKUP(AX21,'シフト記号表（勤務時間帯）'!$D$6:$Z$47,23,FALSE))</f>
        <v/>
      </c>
      <c r="AY23" s="305" t="str">
        <f>IF(AY21="","",VLOOKUP(AY21,'シフト記号表（勤務時間帯）'!$D$6:$Z$47,23,FALSE))</f>
        <v/>
      </c>
      <c r="AZ23" s="1002">
        <f>IF($BC$3="４週",SUM(U23:AV23),IF($BC$3="暦月",SUM(U23:AY23),""))</f>
        <v>0</v>
      </c>
      <c r="BA23" s="1003"/>
      <c r="BB23" s="1004">
        <f>IF($BC$3="４週",AZ23/4,IF($BC$3="暦月",(AZ23/($BC$8/7)),""))</f>
        <v>0</v>
      </c>
      <c r="BC23" s="1003"/>
      <c r="BD23" s="1005"/>
      <c r="BE23" s="1006"/>
      <c r="BF23" s="1006"/>
      <c r="BG23" s="1006"/>
      <c r="BH23" s="1007"/>
    </row>
    <row r="24" spans="2:60" ht="20.25" customHeight="1" x14ac:dyDescent="0.15">
      <c r="B24" s="307"/>
      <c r="C24" s="1008"/>
      <c r="D24" s="1009"/>
      <c r="E24" s="1010"/>
      <c r="F24" s="308"/>
      <c r="G24" s="309"/>
      <c r="H24" s="1052"/>
      <c r="I24" s="1020"/>
      <c r="J24" s="1021"/>
      <c r="K24" s="1021"/>
      <c r="L24" s="1022"/>
      <c r="M24" s="1029"/>
      <c r="N24" s="1030"/>
      <c r="O24" s="1031"/>
      <c r="P24" s="310" t="s">
        <v>428</v>
      </c>
      <c r="Q24" s="311"/>
      <c r="R24" s="311"/>
      <c r="S24" s="312"/>
      <c r="T24" s="313"/>
      <c r="U24" s="314"/>
      <c r="V24" s="315"/>
      <c r="W24" s="315"/>
      <c r="X24" s="315"/>
      <c r="Y24" s="315"/>
      <c r="Z24" s="315"/>
      <c r="AA24" s="316"/>
      <c r="AB24" s="314"/>
      <c r="AC24" s="315"/>
      <c r="AD24" s="315"/>
      <c r="AE24" s="315"/>
      <c r="AF24" s="315"/>
      <c r="AG24" s="315"/>
      <c r="AH24" s="316"/>
      <c r="AI24" s="314"/>
      <c r="AJ24" s="315"/>
      <c r="AK24" s="315"/>
      <c r="AL24" s="315"/>
      <c r="AM24" s="315"/>
      <c r="AN24" s="315"/>
      <c r="AO24" s="316"/>
      <c r="AP24" s="314"/>
      <c r="AQ24" s="315"/>
      <c r="AR24" s="315"/>
      <c r="AS24" s="315"/>
      <c r="AT24" s="315"/>
      <c r="AU24" s="315"/>
      <c r="AV24" s="316"/>
      <c r="AW24" s="314"/>
      <c r="AX24" s="315"/>
      <c r="AY24" s="315"/>
      <c r="AZ24" s="1038"/>
      <c r="BA24" s="992"/>
      <c r="BB24" s="991"/>
      <c r="BC24" s="992"/>
      <c r="BD24" s="993"/>
      <c r="BE24" s="994"/>
      <c r="BF24" s="994"/>
      <c r="BG24" s="994"/>
      <c r="BH24" s="995"/>
    </row>
    <row r="25" spans="2:60" ht="20.25" customHeight="1" x14ac:dyDescent="0.15">
      <c r="B25" s="287">
        <f>B22+1</f>
        <v>2</v>
      </c>
      <c r="C25" s="1011"/>
      <c r="D25" s="1012"/>
      <c r="E25" s="1013"/>
      <c r="F25" s="288">
        <f>C24</f>
        <v>0</v>
      </c>
      <c r="G25" s="289"/>
      <c r="H25" s="1018"/>
      <c r="I25" s="1023"/>
      <c r="J25" s="1024"/>
      <c r="K25" s="1024"/>
      <c r="L25" s="1025"/>
      <c r="M25" s="1032"/>
      <c r="N25" s="1033"/>
      <c r="O25" s="1034"/>
      <c r="P25" s="290" t="s">
        <v>429</v>
      </c>
      <c r="Q25" s="291"/>
      <c r="R25" s="291"/>
      <c r="S25" s="292"/>
      <c r="T25" s="293"/>
      <c r="U25" s="294" t="str">
        <f>IF(U24="","",VLOOKUP(U24,'シフト記号表（勤務時間帯）'!$D$6:$X$47,21,FALSE))</f>
        <v/>
      </c>
      <c r="V25" s="295" t="str">
        <f>IF(V24="","",VLOOKUP(V24,'シフト記号表（勤務時間帯）'!$D$6:$X$47,21,FALSE))</f>
        <v/>
      </c>
      <c r="W25" s="295" t="str">
        <f>IF(W24="","",VLOOKUP(W24,'シフト記号表（勤務時間帯）'!$D$6:$X$47,21,FALSE))</f>
        <v/>
      </c>
      <c r="X25" s="295" t="str">
        <f>IF(X24="","",VLOOKUP(X24,'シフト記号表（勤務時間帯）'!$D$6:$X$47,21,FALSE))</f>
        <v/>
      </c>
      <c r="Y25" s="295" t="str">
        <f>IF(Y24="","",VLOOKUP(Y24,'シフト記号表（勤務時間帯）'!$D$6:$X$47,21,FALSE))</f>
        <v/>
      </c>
      <c r="Z25" s="295" t="str">
        <f>IF(Z24="","",VLOOKUP(Z24,'シフト記号表（勤務時間帯）'!$D$6:$X$47,21,FALSE))</f>
        <v/>
      </c>
      <c r="AA25" s="296" t="str">
        <f>IF(AA24="","",VLOOKUP(AA24,'シフト記号表（勤務時間帯）'!$D$6:$X$47,21,FALSE))</f>
        <v/>
      </c>
      <c r="AB25" s="294" t="str">
        <f>IF(AB24="","",VLOOKUP(AB24,'シフト記号表（勤務時間帯）'!$D$6:$X$47,21,FALSE))</f>
        <v/>
      </c>
      <c r="AC25" s="295" t="str">
        <f>IF(AC24="","",VLOOKUP(AC24,'シフト記号表（勤務時間帯）'!$D$6:$X$47,21,FALSE))</f>
        <v/>
      </c>
      <c r="AD25" s="295" t="str">
        <f>IF(AD24="","",VLOOKUP(AD24,'シフト記号表（勤務時間帯）'!$D$6:$X$47,21,FALSE))</f>
        <v/>
      </c>
      <c r="AE25" s="295" t="str">
        <f>IF(AE24="","",VLOOKUP(AE24,'シフト記号表（勤務時間帯）'!$D$6:$X$47,21,FALSE))</f>
        <v/>
      </c>
      <c r="AF25" s="295" t="str">
        <f>IF(AF24="","",VLOOKUP(AF24,'シフト記号表（勤務時間帯）'!$D$6:$X$47,21,FALSE))</f>
        <v/>
      </c>
      <c r="AG25" s="295" t="str">
        <f>IF(AG24="","",VLOOKUP(AG24,'シフト記号表（勤務時間帯）'!$D$6:$X$47,21,FALSE))</f>
        <v/>
      </c>
      <c r="AH25" s="296" t="str">
        <f>IF(AH24="","",VLOOKUP(AH24,'シフト記号表（勤務時間帯）'!$D$6:$X$47,21,FALSE))</f>
        <v/>
      </c>
      <c r="AI25" s="294" t="str">
        <f>IF(AI24="","",VLOOKUP(AI24,'シフト記号表（勤務時間帯）'!$D$6:$X$47,21,FALSE))</f>
        <v/>
      </c>
      <c r="AJ25" s="295" t="str">
        <f>IF(AJ24="","",VLOOKUP(AJ24,'シフト記号表（勤務時間帯）'!$D$6:$X$47,21,FALSE))</f>
        <v/>
      </c>
      <c r="AK25" s="295" t="str">
        <f>IF(AK24="","",VLOOKUP(AK24,'シフト記号表（勤務時間帯）'!$D$6:$X$47,21,FALSE))</f>
        <v/>
      </c>
      <c r="AL25" s="295" t="str">
        <f>IF(AL24="","",VLOOKUP(AL24,'シフト記号表（勤務時間帯）'!$D$6:$X$47,21,FALSE))</f>
        <v/>
      </c>
      <c r="AM25" s="295" t="str">
        <f>IF(AM24="","",VLOOKUP(AM24,'シフト記号表（勤務時間帯）'!$D$6:$X$47,21,FALSE))</f>
        <v/>
      </c>
      <c r="AN25" s="295" t="str">
        <f>IF(AN24="","",VLOOKUP(AN24,'シフト記号表（勤務時間帯）'!$D$6:$X$47,21,FALSE))</f>
        <v/>
      </c>
      <c r="AO25" s="296" t="str">
        <f>IF(AO24="","",VLOOKUP(AO24,'シフト記号表（勤務時間帯）'!$D$6:$X$47,21,FALSE))</f>
        <v/>
      </c>
      <c r="AP25" s="294" t="str">
        <f>IF(AP24="","",VLOOKUP(AP24,'シフト記号表（勤務時間帯）'!$D$6:$X$47,21,FALSE))</f>
        <v/>
      </c>
      <c r="AQ25" s="295" t="str">
        <f>IF(AQ24="","",VLOOKUP(AQ24,'シフト記号表（勤務時間帯）'!$D$6:$X$47,21,FALSE))</f>
        <v/>
      </c>
      <c r="AR25" s="295" t="str">
        <f>IF(AR24="","",VLOOKUP(AR24,'シフト記号表（勤務時間帯）'!$D$6:$X$47,21,FALSE))</f>
        <v/>
      </c>
      <c r="AS25" s="295" t="str">
        <f>IF(AS24="","",VLOOKUP(AS24,'シフト記号表（勤務時間帯）'!$D$6:$X$47,21,FALSE))</f>
        <v/>
      </c>
      <c r="AT25" s="295" t="str">
        <f>IF(AT24="","",VLOOKUP(AT24,'シフト記号表（勤務時間帯）'!$D$6:$X$47,21,FALSE))</f>
        <v/>
      </c>
      <c r="AU25" s="295" t="str">
        <f>IF(AU24="","",VLOOKUP(AU24,'シフト記号表（勤務時間帯）'!$D$6:$X$47,21,FALSE))</f>
        <v/>
      </c>
      <c r="AV25" s="296" t="str">
        <f>IF(AV24="","",VLOOKUP(AV24,'シフト記号表（勤務時間帯）'!$D$6:$X$47,21,FALSE))</f>
        <v/>
      </c>
      <c r="AW25" s="294" t="str">
        <f>IF(AW24="","",VLOOKUP(AW24,'シフト記号表（勤務時間帯）'!$D$6:$X$47,21,FALSE))</f>
        <v/>
      </c>
      <c r="AX25" s="295" t="str">
        <f>IF(AX24="","",VLOOKUP(AX24,'シフト記号表（勤務時間帯）'!$D$6:$X$47,21,FALSE))</f>
        <v/>
      </c>
      <c r="AY25" s="295" t="str">
        <f>IF(AY24="","",VLOOKUP(AY24,'シフト記号表（勤務時間帯）'!$D$6:$X$47,21,FALSE))</f>
        <v/>
      </c>
      <c r="AZ25" s="999">
        <f>IF($BC$3="４週",SUM(U25:AV25),IF($BC$3="暦月",SUM(U25:AY25),""))</f>
        <v>0</v>
      </c>
      <c r="BA25" s="1000"/>
      <c r="BB25" s="1001">
        <f>IF($BC$3="４週",AZ25/4,IF($BC$3="暦月",(AZ25/($BC$8/7)),""))</f>
        <v>0</v>
      </c>
      <c r="BC25" s="1000"/>
      <c r="BD25" s="996"/>
      <c r="BE25" s="997"/>
      <c r="BF25" s="997"/>
      <c r="BG25" s="997"/>
      <c r="BH25" s="998"/>
    </row>
    <row r="26" spans="2:60" ht="20.25" customHeight="1" x14ac:dyDescent="0.15">
      <c r="B26" s="297"/>
      <c r="C26" s="1039"/>
      <c r="D26" s="1040"/>
      <c r="E26" s="1041"/>
      <c r="F26" s="298"/>
      <c r="G26" s="299">
        <f>C24</f>
        <v>0</v>
      </c>
      <c r="H26" s="1042"/>
      <c r="I26" s="1043"/>
      <c r="J26" s="1044"/>
      <c r="K26" s="1044"/>
      <c r="L26" s="1045"/>
      <c r="M26" s="1046"/>
      <c r="N26" s="1047"/>
      <c r="O26" s="1048"/>
      <c r="P26" s="300" t="s">
        <v>430</v>
      </c>
      <c r="Q26" s="301"/>
      <c r="R26" s="301"/>
      <c r="S26" s="302"/>
      <c r="T26" s="303"/>
      <c r="U26" s="304" t="str">
        <f>IF(U24="","",VLOOKUP(U24,'シフト記号表（勤務時間帯）'!$D$6:$Z$47,23,FALSE))</f>
        <v/>
      </c>
      <c r="V26" s="305" t="str">
        <f>IF(V24="","",VLOOKUP(V24,'シフト記号表（勤務時間帯）'!$D$6:$Z$47,23,FALSE))</f>
        <v/>
      </c>
      <c r="W26" s="305" t="str">
        <f>IF(W24="","",VLOOKUP(W24,'シフト記号表（勤務時間帯）'!$D$6:$Z$47,23,FALSE))</f>
        <v/>
      </c>
      <c r="X26" s="305" t="str">
        <f>IF(X24="","",VLOOKUP(X24,'シフト記号表（勤務時間帯）'!$D$6:$Z$47,23,FALSE))</f>
        <v/>
      </c>
      <c r="Y26" s="305" t="str">
        <f>IF(Y24="","",VLOOKUP(Y24,'シフト記号表（勤務時間帯）'!$D$6:$Z$47,23,FALSE))</f>
        <v/>
      </c>
      <c r="Z26" s="305" t="str">
        <f>IF(Z24="","",VLOOKUP(Z24,'シフト記号表（勤務時間帯）'!$D$6:$Z$47,23,FALSE))</f>
        <v/>
      </c>
      <c r="AA26" s="306" t="str">
        <f>IF(AA24="","",VLOOKUP(AA24,'シフト記号表（勤務時間帯）'!$D$6:$Z$47,23,FALSE))</f>
        <v/>
      </c>
      <c r="AB26" s="304" t="str">
        <f>IF(AB24="","",VLOOKUP(AB24,'シフト記号表（勤務時間帯）'!$D$6:$Z$47,23,FALSE))</f>
        <v/>
      </c>
      <c r="AC26" s="305" t="str">
        <f>IF(AC24="","",VLOOKUP(AC24,'シフト記号表（勤務時間帯）'!$D$6:$Z$47,23,FALSE))</f>
        <v/>
      </c>
      <c r="AD26" s="305" t="str">
        <f>IF(AD24="","",VLOOKUP(AD24,'シフト記号表（勤務時間帯）'!$D$6:$Z$47,23,FALSE))</f>
        <v/>
      </c>
      <c r="AE26" s="305" t="str">
        <f>IF(AE24="","",VLOOKUP(AE24,'シフト記号表（勤務時間帯）'!$D$6:$Z$47,23,FALSE))</f>
        <v/>
      </c>
      <c r="AF26" s="305" t="str">
        <f>IF(AF24="","",VLOOKUP(AF24,'シフト記号表（勤務時間帯）'!$D$6:$Z$47,23,FALSE))</f>
        <v/>
      </c>
      <c r="AG26" s="305" t="str">
        <f>IF(AG24="","",VLOOKUP(AG24,'シフト記号表（勤務時間帯）'!$D$6:$Z$47,23,FALSE))</f>
        <v/>
      </c>
      <c r="AH26" s="306" t="str">
        <f>IF(AH24="","",VLOOKUP(AH24,'シフト記号表（勤務時間帯）'!$D$6:$Z$47,23,FALSE))</f>
        <v/>
      </c>
      <c r="AI26" s="304" t="str">
        <f>IF(AI24="","",VLOOKUP(AI24,'シフト記号表（勤務時間帯）'!$D$6:$Z$47,23,FALSE))</f>
        <v/>
      </c>
      <c r="AJ26" s="305" t="str">
        <f>IF(AJ24="","",VLOOKUP(AJ24,'シフト記号表（勤務時間帯）'!$D$6:$Z$47,23,FALSE))</f>
        <v/>
      </c>
      <c r="AK26" s="305" t="str">
        <f>IF(AK24="","",VLOOKUP(AK24,'シフト記号表（勤務時間帯）'!$D$6:$Z$47,23,FALSE))</f>
        <v/>
      </c>
      <c r="AL26" s="305" t="str">
        <f>IF(AL24="","",VLOOKUP(AL24,'シフト記号表（勤務時間帯）'!$D$6:$Z$47,23,FALSE))</f>
        <v/>
      </c>
      <c r="AM26" s="305" t="str">
        <f>IF(AM24="","",VLOOKUP(AM24,'シフト記号表（勤務時間帯）'!$D$6:$Z$47,23,FALSE))</f>
        <v/>
      </c>
      <c r="AN26" s="305" t="str">
        <f>IF(AN24="","",VLOOKUP(AN24,'シフト記号表（勤務時間帯）'!$D$6:$Z$47,23,FALSE))</f>
        <v/>
      </c>
      <c r="AO26" s="306" t="str">
        <f>IF(AO24="","",VLOOKUP(AO24,'シフト記号表（勤務時間帯）'!$D$6:$Z$47,23,FALSE))</f>
        <v/>
      </c>
      <c r="AP26" s="304" t="str">
        <f>IF(AP24="","",VLOOKUP(AP24,'シフト記号表（勤務時間帯）'!$D$6:$Z$47,23,FALSE))</f>
        <v/>
      </c>
      <c r="AQ26" s="305" t="str">
        <f>IF(AQ24="","",VLOOKUP(AQ24,'シフト記号表（勤務時間帯）'!$D$6:$Z$47,23,FALSE))</f>
        <v/>
      </c>
      <c r="AR26" s="305" t="str">
        <f>IF(AR24="","",VLOOKUP(AR24,'シフト記号表（勤務時間帯）'!$D$6:$Z$47,23,FALSE))</f>
        <v/>
      </c>
      <c r="AS26" s="305" t="str">
        <f>IF(AS24="","",VLOOKUP(AS24,'シフト記号表（勤務時間帯）'!$D$6:$Z$47,23,FALSE))</f>
        <v/>
      </c>
      <c r="AT26" s="305" t="str">
        <f>IF(AT24="","",VLOOKUP(AT24,'シフト記号表（勤務時間帯）'!$D$6:$Z$47,23,FALSE))</f>
        <v/>
      </c>
      <c r="AU26" s="305" t="str">
        <f>IF(AU24="","",VLOOKUP(AU24,'シフト記号表（勤務時間帯）'!$D$6:$Z$47,23,FALSE))</f>
        <v/>
      </c>
      <c r="AV26" s="306" t="str">
        <f>IF(AV24="","",VLOOKUP(AV24,'シフト記号表（勤務時間帯）'!$D$6:$Z$47,23,FALSE))</f>
        <v/>
      </c>
      <c r="AW26" s="304" t="str">
        <f>IF(AW24="","",VLOOKUP(AW24,'シフト記号表（勤務時間帯）'!$D$6:$Z$47,23,FALSE))</f>
        <v/>
      </c>
      <c r="AX26" s="305" t="str">
        <f>IF(AX24="","",VLOOKUP(AX24,'シフト記号表（勤務時間帯）'!$D$6:$Z$47,23,FALSE))</f>
        <v/>
      </c>
      <c r="AY26" s="305" t="str">
        <f>IF(AY24="","",VLOOKUP(AY24,'シフト記号表（勤務時間帯）'!$D$6:$Z$47,23,FALSE))</f>
        <v/>
      </c>
      <c r="AZ26" s="1002">
        <f>IF($BC$3="４週",SUM(U26:AV26),IF($BC$3="暦月",SUM(U26:AY26),""))</f>
        <v>0</v>
      </c>
      <c r="BA26" s="1003"/>
      <c r="BB26" s="1004">
        <f>IF($BC$3="４週",AZ26/4,IF($BC$3="暦月",(AZ26/($BC$8/7)),""))</f>
        <v>0</v>
      </c>
      <c r="BC26" s="1003"/>
      <c r="BD26" s="1005"/>
      <c r="BE26" s="1006"/>
      <c r="BF26" s="1006"/>
      <c r="BG26" s="1006"/>
      <c r="BH26" s="1007"/>
    </row>
    <row r="27" spans="2:60" ht="20.25" customHeight="1" x14ac:dyDescent="0.15">
      <c r="B27" s="307"/>
      <c r="C27" s="1008"/>
      <c r="D27" s="1009"/>
      <c r="E27" s="1010"/>
      <c r="F27" s="288"/>
      <c r="G27" s="289"/>
      <c r="H27" s="1017"/>
      <c r="I27" s="1020"/>
      <c r="J27" s="1021"/>
      <c r="K27" s="1021"/>
      <c r="L27" s="1022"/>
      <c r="M27" s="1029"/>
      <c r="N27" s="1030"/>
      <c r="O27" s="1031"/>
      <c r="P27" s="310" t="s">
        <v>428</v>
      </c>
      <c r="Q27" s="311"/>
      <c r="R27" s="311"/>
      <c r="S27" s="312"/>
      <c r="T27" s="313"/>
      <c r="U27" s="314"/>
      <c r="V27" s="315"/>
      <c r="W27" s="315"/>
      <c r="X27" s="315"/>
      <c r="Y27" s="315"/>
      <c r="Z27" s="315"/>
      <c r="AA27" s="316"/>
      <c r="AB27" s="314"/>
      <c r="AC27" s="315"/>
      <c r="AD27" s="315"/>
      <c r="AE27" s="315"/>
      <c r="AF27" s="315"/>
      <c r="AG27" s="315"/>
      <c r="AH27" s="316"/>
      <c r="AI27" s="314"/>
      <c r="AJ27" s="315"/>
      <c r="AK27" s="315"/>
      <c r="AL27" s="315"/>
      <c r="AM27" s="315"/>
      <c r="AN27" s="315"/>
      <c r="AO27" s="316"/>
      <c r="AP27" s="314"/>
      <c r="AQ27" s="315"/>
      <c r="AR27" s="315"/>
      <c r="AS27" s="315"/>
      <c r="AT27" s="315"/>
      <c r="AU27" s="315"/>
      <c r="AV27" s="316"/>
      <c r="AW27" s="314"/>
      <c r="AX27" s="315"/>
      <c r="AY27" s="315"/>
      <c r="AZ27" s="1038"/>
      <c r="BA27" s="992"/>
      <c r="BB27" s="991"/>
      <c r="BC27" s="992"/>
      <c r="BD27" s="993"/>
      <c r="BE27" s="994"/>
      <c r="BF27" s="994"/>
      <c r="BG27" s="994"/>
      <c r="BH27" s="995"/>
    </row>
    <row r="28" spans="2:60" ht="20.25" customHeight="1" x14ac:dyDescent="0.15">
      <c r="B28" s="287">
        <f>B25+1</f>
        <v>3</v>
      </c>
      <c r="C28" s="1011"/>
      <c r="D28" s="1012"/>
      <c r="E28" s="1013"/>
      <c r="F28" s="288">
        <f>C27</f>
        <v>0</v>
      </c>
      <c r="G28" s="289"/>
      <c r="H28" s="1018"/>
      <c r="I28" s="1023"/>
      <c r="J28" s="1024"/>
      <c r="K28" s="1024"/>
      <c r="L28" s="1025"/>
      <c r="M28" s="1032"/>
      <c r="N28" s="1033"/>
      <c r="O28" s="1034"/>
      <c r="P28" s="290" t="s">
        <v>429</v>
      </c>
      <c r="Q28" s="291"/>
      <c r="R28" s="291"/>
      <c r="S28" s="292"/>
      <c r="T28" s="293"/>
      <c r="U28" s="294" t="str">
        <f>IF(U27="","",VLOOKUP(U27,'シフト記号表（勤務時間帯）'!$D$6:$X$47,21,FALSE))</f>
        <v/>
      </c>
      <c r="V28" s="295" t="str">
        <f>IF(V27="","",VLOOKUP(V27,'シフト記号表（勤務時間帯）'!$D$6:$X$47,21,FALSE))</f>
        <v/>
      </c>
      <c r="W28" s="295" t="str">
        <f>IF(W27="","",VLOOKUP(W27,'シフト記号表（勤務時間帯）'!$D$6:$X$47,21,FALSE))</f>
        <v/>
      </c>
      <c r="X28" s="295" t="str">
        <f>IF(X27="","",VLOOKUP(X27,'シフト記号表（勤務時間帯）'!$D$6:$X$47,21,FALSE))</f>
        <v/>
      </c>
      <c r="Y28" s="295" t="str">
        <f>IF(Y27="","",VLOOKUP(Y27,'シフト記号表（勤務時間帯）'!$D$6:$X$47,21,FALSE))</f>
        <v/>
      </c>
      <c r="Z28" s="295" t="str">
        <f>IF(Z27="","",VLOOKUP(Z27,'シフト記号表（勤務時間帯）'!$D$6:$X$47,21,FALSE))</f>
        <v/>
      </c>
      <c r="AA28" s="296" t="str">
        <f>IF(AA27="","",VLOOKUP(AA27,'シフト記号表（勤務時間帯）'!$D$6:$X$47,21,FALSE))</f>
        <v/>
      </c>
      <c r="AB28" s="294" t="str">
        <f>IF(AB27="","",VLOOKUP(AB27,'シフト記号表（勤務時間帯）'!$D$6:$X$47,21,FALSE))</f>
        <v/>
      </c>
      <c r="AC28" s="295" t="str">
        <f>IF(AC27="","",VLOOKUP(AC27,'シフト記号表（勤務時間帯）'!$D$6:$X$47,21,FALSE))</f>
        <v/>
      </c>
      <c r="AD28" s="295" t="str">
        <f>IF(AD27="","",VLOOKUP(AD27,'シフト記号表（勤務時間帯）'!$D$6:$X$47,21,FALSE))</f>
        <v/>
      </c>
      <c r="AE28" s="295" t="str">
        <f>IF(AE27="","",VLOOKUP(AE27,'シフト記号表（勤務時間帯）'!$D$6:$X$47,21,FALSE))</f>
        <v/>
      </c>
      <c r="AF28" s="295" t="str">
        <f>IF(AF27="","",VLOOKUP(AF27,'シフト記号表（勤務時間帯）'!$D$6:$X$47,21,FALSE))</f>
        <v/>
      </c>
      <c r="AG28" s="295" t="str">
        <f>IF(AG27="","",VLOOKUP(AG27,'シフト記号表（勤務時間帯）'!$D$6:$X$47,21,FALSE))</f>
        <v/>
      </c>
      <c r="AH28" s="296" t="str">
        <f>IF(AH27="","",VLOOKUP(AH27,'シフト記号表（勤務時間帯）'!$D$6:$X$47,21,FALSE))</f>
        <v/>
      </c>
      <c r="AI28" s="294" t="str">
        <f>IF(AI27="","",VLOOKUP(AI27,'シフト記号表（勤務時間帯）'!$D$6:$X$47,21,FALSE))</f>
        <v/>
      </c>
      <c r="AJ28" s="295" t="str">
        <f>IF(AJ27="","",VLOOKUP(AJ27,'シフト記号表（勤務時間帯）'!$D$6:$X$47,21,FALSE))</f>
        <v/>
      </c>
      <c r="AK28" s="295" t="str">
        <f>IF(AK27="","",VLOOKUP(AK27,'シフト記号表（勤務時間帯）'!$D$6:$X$47,21,FALSE))</f>
        <v/>
      </c>
      <c r="AL28" s="295" t="str">
        <f>IF(AL27="","",VLOOKUP(AL27,'シフト記号表（勤務時間帯）'!$D$6:$X$47,21,FALSE))</f>
        <v/>
      </c>
      <c r="AM28" s="295" t="str">
        <f>IF(AM27="","",VLOOKUP(AM27,'シフト記号表（勤務時間帯）'!$D$6:$X$47,21,FALSE))</f>
        <v/>
      </c>
      <c r="AN28" s="295" t="str">
        <f>IF(AN27="","",VLOOKUP(AN27,'シフト記号表（勤務時間帯）'!$D$6:$X$47,21,FALSE))</f>
        <v/>
      </c>
      <c r="AO28" s="296" t="str">
        <f>IF(AO27="","",VLOOKUP(AO27,'シフト記号表（勤務時間帯）'!$D$6:$X$47,21,FALSE))</f>
        <v/>
      </c>
      <c r="AP28" s="294" t="str">
        <f>IF(AP27="","",VLOOKUP(AP27,'シフト記号表（勤務時間帯）'!$D$6:$X$47,21,FALSE))</f>
        <v/>
      </c>
      <c r="AQ28" s="295" t="str">
        <f>IF(AQ27="","",VLOOKUP(AQ27,'シフト記号表（勤務時間帯）'!$D$6:$X$47,21,FALSE))</f>
        <v/>
      </c>
      <c r="AR28" s="295" t="str">
        <f>IF(AR27="","",VLOOKUP(AR27,'シフト記号表（勤務時間帯）'!$D$6:$X$47,21,FALSE))</f>
        <v/>
      </c>
      <c r="AS28" s="295" t="str">
        <f>IF(AS27="","",VLOOKUP(AS27,'シフト記号表（勤務時間帯）'!$D$6:$X$47,21,FALSE))</f>
        <v/>
      </c>
      <c r="AT28" s="295" t="str">
        <f>IF(AT27="","",VLOOKUP(AT27,'シフト記号表（勤務時間帯）'!$D$6:$X$47,21,FALSE))</f>
        <v/>
      </c>
      <c r="AU28" s="295" t="str">
        <f>IF(AU27="","",VLOOKUP(AU27,'シフト記号表（勤務時間帯）'!$D$6:$X$47,21,FALSE))</f>
        <v/>
      </c>
      <c r="AV28" s="296" t="str">
        <f>IF(AV27="","",VLOOKUP(AV27,'シフト記号表（勤務時間帯）'!$D$6:$X$47,21,FALSE))</f>
        <v/>
      </c>
      <c r="AW28" s="294" t="str">
        <f>IF(AW27="","",VLOOKUP(AW27,'シフト記号表（勤務時間帯）'!$D$6:$X$47,21,FALSE))</f>
        <v/>
      </c>
      <c r="AX28" s="295" t="str">
        <f>IF(AX27="","",VLOOKUP(AX27,'シフト記号表（勤務時間帯）'!$D$6:$X$47,21,FALSE))</f>
        <v/>
      </c>
      <c r="AY28" s="295" t="str">
        <f>IF(AY27="","",VLOOKUP(AY27,'シフト記号表（勤務時間帯）'!$D$6:$X$47,21,FALSE))</f>
        <v/>
      </c>
      <c r="AZ28" s="999">
        <f>IF($BC$3="４週",SUM(U28:AV28),IF($BC$3="暦月",SUM(U28:AY28),""))</f>
        <v>0</v>
      </c>
      <c r="BA28" s="1000"/>
      <c r="BB28" s="1001">
        <f>IF($BC$3="４週",AZ28/4,IF($BC$3="暦月",(AZ28/($BC$8/7)),""))</f>
        <v>0</v>
      </c>
      <c r="BC28" s="1000"/>
      <c r="BD28" s="996"/>
      <c r="BE28" s="997"/>
      <c r="BF28" s="997"/>
      <c r="BG28" s="997"/>
      <c r="BH28" s="998"/>
    </row>
    <row r="29" spans="2:60" ht="20.25" customHeight="1" x14ac:dyDescent="0.15">
      <c r="B29" s="297"/>
      <c r="C29" s="1039"/>
      <c r="D29" s="1040"/>
      <c r="E29" s="1041"/>
      <c r="F29" s="298"/>
      <c r="G29" s="299">
        <f>C27</f>
        <v>0</v>
      </c>
      <c r="H29" s="1042"/>
      <c r="I29" s="1043"/>
      <c r="J29" s="1044"/>
      <c r="K29" s="1044"/>
      <c r="L29" s="1045"/>
      <c r="M29" s="1046"/>
      <c r="N29" s="1047"/>
      <c r="O29" s="1048"/>
      <c r="P29" s="300" t="s">
        <v>430</v>
      </c>
      <c r="Q29" s="317"/>
      <c r="R29" s="317"/>
      <c r="S29" s="318"/>
      <c r="T29" s="319"/>
      <c r="U29" s="304" t="str">
        <f>IF(U27="","",VLOOKUP(U27,'シフト記号表（勤務時間帯）'!$D$6:$Z$47,23,FALSE))</f>
        <v/>
      </c>
      <c r="V29" s="305" t="str">
        <f>IF(V27="","",VLOOKUP(V27,'シフト記号表（勤務時間帯）'!$D$6:$Z$47,23,FALSE))</f>
        <v/>
      </c>
      <c r="W29" s="305" t="str">
        <f>IF(W27="","",VLOOKUP(W27,'シフト記号表（勤務時間帯）'!$D$6:$Z$47,23,FALSE))</f>
        <v/>
      </c>
      <c r="X29" s="305" t="str">
        <f>IF(X27="","",VLOOKUP(X27,'シフト記号表（勤務時間帯）'!$D$6:$Z$47,23,FALSE))</f>
        <v/>
      </c>
      <c r="Y29" s="305" t="str">
        <f>IF(Y27="","",VLOOKUP(Y27,'シフト記号表（勤務時間帯）'!$D$6:$Z$47,23,FALSE))</f>
        <v/>
      </c>
      <c r="Z29" s="305" t="str">
        <f>IF(Z27="","",VLOOKUP(Z27,'シフト記号表（勤務時間帯）'!$D$6:$Z$47,23,FALSE))</f>
        <v/>
      </c>
      <c r="AA29" s="306" t="str">
        <f>IF(AA27="","",VLOOKUP(AA27,'シフト記号表（勤務時間帯）'!$D$6:$Z$47,23,FALSE))</f>
        <v/>
      </c>
      <c r="AB29" s="304" t="str">
        <f>IF(AB27="","",VLOOKUP(AB27,'シフト記号表（勤務時間帯）'!$D$6:$Z$47,23,FALSE))</f>
        <v/>
      </c>
      <c r="AC29" s="305" t="str">
        <f>IF(AC27="","",VLOOKUP(AC27,'シフト記号表（勤務時間帯）'!$D$6:$Z$47,23,FALSE))</f>
        <v/>
      </c>
      <c r="AD29" s="305" t="str">
        <f>IF(AD27="","",VLOOKUP(AD27,'シフト記号表（勤務時間帯）'!$D$6:$Z$47,23,FALSE))</f>
        <v/>
      </c>
      <c r="AE29" s="305" t="str">
        <f>IF(AE27="","",VLOOKUP(AE27,'シフト記号表（勤務時間帯）'!$D$6:$Z$47,23,FALSE))</f>
        <v/>
      </c>
      <c r="AF29" s="305" t="str">
        <f>IF(AF27="","",VLOOKUP(AF27,'シフト記号表（勤務時間帯）'!$D$6:$Z$47,23,FALSE))</f>
        <v/>
      </c>
      <c r="AG29" s="305" t="str">
        <f>IF(AG27="","",VLOOKUP(AG27,'シフト記号表（勤務時間帯）'!$D$6:$Z$47,23,FALSE))</f>
        <v/>
      </c>
      <c r="AH29" s="306" t="str">
        <f>IF(AH27="","",VLOOKUP(AH27,'シフト記号表（勤務時間帯）'!$D$6:$Z$47,23,FALSE))</f>
        <v/>
      </c>
      <c r="AI29" s="304" t="str">
        <f>IF(AI27="","",VLOOKUP(AI27,'シフト記号表（勤務時間帯）'!$D$6:$Z$47,23,FALSE))</f>
        <v/>
      </c>
      <c r="AJ29" s="305" t="str">
        <f>IF(AJ27="","",VLOOKUP(AJ27,'シフト記号表（勤務時間帯）'!$D$6:$Z$47,23,FALSE))</f>
        <v/>
      </c>
      <c r="AK29" s="305" t="str">
        <f>IF(AK27="","",VLOOKUP(AK27,'シフト記号表（勤務時間帯）'!$D$6:$Z$47,23,FALSE))</f>
        <v/>
      </c>
      <c r="AL29" s="305" t="str">
        <f>IF(AL27="","",VLOOKUP(AL27,'シフト記号表（勤務時間帯）'!$D$6:$Z$47,23,FALSE))</f>
        <v/>
      </c>
      <c r="AM29" s="305" t="str">
        <f>IF(AM27="","",VLOOKUP(AM27,'シフト記号表（勤務時間帯）'!$D$6:$Z$47,23,FALSE))</f>
        <v/>
      </c>
      <c r="AN29" s="305" t="str">
        <f>IF(AN27="","",VLOOKUP(AN27,'シフト記号表（勤務時間帯）'!$D$6:$Z$47,23,FALSE))</f>
        <v/>
      </c>
      <c r="AO29" s="306" t="str">
        <f>IF(AO27="","",VLOOKUP(AO27,'シフト記号表（勤務時間帯）'!$D$6:$Z$47,23,FALSE))</f>
        <v/>
      </c>
      <c r="AP29" s="304" t="str">
        <f>IF(AP27="","",VLOOKUP(AP27,'シフト記号表（勤務時間帯）'!$D$6:$Z$47,23,FALSE))</f>
        <v/>
      </c>
      <c r="AQ29" s="305" t="str">
        <f>IF(AQ27="","",VLOOKUP(AQ27,'シフト記号表（勤務時間帯）'!$D$6:$Z$47,23,FALSE))</f>
        <v/>
      </c>
      <c r="AR29" s="305" t="str">
        <f>IF(AR27="","",VLOOKUP(AR27,'シフト記号表（勤務時間帯）'!$D$6:$Z$47,23,FALSE))</f>
        <v/>
      </c>
      <c r="AS29" s="305" t="str">
        <f>IF(AS27="","",VLOOKUP(AS27,'シフト記号表（勤務時間帯）'!$D$6:$Z$47,23,FALSE))</f>
        <v/>
      </c>
      <c r="AT29" s="305" t="str">
        <f>IF(AT27="","",VLOOKUP(AT27,'シフト記号表（勤務時間帯）'!$D$6:$Z$47,23,FALSE))</f>
        <v/>
      </c>
      <c r="AU29" s="305" t="str">
        <f>IF(AU27="","",VLOOKUP(AU27,'シフト記号表（勤務時間帯）'!$D$6:$Z$47,23,FALSE))</f>
        <v/>
      </c>
      <c r="AV29" s="306" t="str">
        <f>IF(AV27="","",VLOOKUP(AV27,'シフト記号表（勤務時間帯）'!$D$6:$Z$47,23,FALSE))</f>
        <v/>
      </c>
      <c r="AW29" s="304" t="str">
        <f>IF(AW27="","",VLOOKUP(AW27,'シフト記号表（勤務時間帯）'!$D$6:$Z$47,23,FALSE))</f>
        <v/>
      </c>
      <c r="AX29" s="305" t="str">
        <f>IF(AX27="","",VLOOKUP(AX27,'シフト記号表（勤務時間帯）'!$D$6:$Z$47,23,FALSE))</f>
        <v/>
      </c>
      <c r="AY29" s="305" t="str">
        <f>IF(AY27="","",VLOOKUP(AY27,'シフト記号表（勤務時間帯）'!$D$6:$Z$47,23,FALSE))</f>
        <v/>
      </c>
      <c r="AZ29" s="1002">
        <f>IF($BC$3="４週",SUM(U29:AV29),IF($BC$3="暦月",SUM(U29:AY29),""))</f>
        <v>0</v>
      </c>
      <c r="BA29" s="1003"/>
      <c r="BB29" s="1004">
        <f>IF($BC$3="４週",AZ29/4,IF($BC$3="暦月",(AZ29/($BC$8/7)),""))</f>
        <v>0</v>
      </c>
      <c r="BC29" s="1003"/>
      <c r="BD29" s="1005"/>
      <c r="BE29" s="1006"/>
      <c r="BF29" s="1006"/>
      <c r="BG29" s="1006"/>
      <c r="BH29" s="1007"/>
    </row>
    <row r="30" spans="2:60" ht="20.25" customHeight="1" x14ac:dyDescent="0.15">
      <c r="B30" s="307"/>
      <c r="C30" s="1008"/>
      <c r="D30" s="1009"/>
      <c r="E30" s="1010"/>
      <c r="F30" s="288"/>
      <c r="G30" s="289"/>
      <c r="H30" s="1017"/>
      <c r="I30" s="1020"/>
      <c r="J30" s="1021"/>
      <c r="K30" s="1021"/>
      <c r="L30" s="1022"/>
      <c r="M30" s="1029"/>
      <c r="N30" s="1030"/>
      <c r="O30" s="1031"/>
      <c r="P30" s="310" t="s">
        <v>428</v>
      </c>
      <c r="Q30" s="311"/>
      <c r="R30" s="311"/>
      <c r="S30" s="312"/>
      <c r="T30" s="313"/>
      <c r="U30" s="314"/>
      <c r="V30" s="315"/>
      <c r="W30" s="315"/>
      <c r="X30" s="315"/>
      <c r="Y30" s="315"/>
      <c r="Z30" s="315"/>
      <c r="AA30" s="316"/>
      <c r="AB30" s="314"/>
      <c r="AC30" s="315"/>
      <c r="AD30" s="315"/>
      <c r="AE30" s="315"/>
      <c r="AF30" s="315"/>
      <c r="AG30" s="315"/>
      <c r="AH30" s="316"/>
      <c r="AI30" s="314"/>
      <c r="AJ30" s="315"/>
      <c r="AK30" s="315"/>
      <c r="AL30" s="315"/>
      <c r="AM30" s="315"/>
      <c r="AN30" s="315"/>
      <c r="AO30" s="316"/>
      <c r="AP30" s="314"/>
      <c r="AQ30" s="315"/>
      <c r="AR30" s="315"/>
      <c r="AS30" s="315"/>
      <c r="AT30" s="315"/>
      <c r="AU30" s="315"/>
      <c r="AV30" s="316"/>
      <c r="AW30" s="314"/>
      <c r="AX30" s="315"/>
      <c r="AY30" s="315"/>
      <c r="AZ30" s="1038"/>
      <c r="BA30" s="992"/>
      <c r="BB30" s="991"/>
      <c r="BC30" s="992"/>
      <c r="BD30" s="993"/>
      <c r="BE30" s="994"/>
      <c r="BF30" s="994"/>
      <c r="BG30" s="994"/>
      <c r="BH30" s="995"/>
    </row>
    <row r="31" spans="2:60" ht="20.25" customHeight="1" x14ac:dyDescent="0.15">
      <c r="B31" s="287">
        <f>B28+1</f>
        <v>4</v>
      </c>
      <c r="C31" s="1011"/>
      <c r="D31" s="1012"/>
      <c r="E31" s="1013"/>
      <c r="F31" s="288">
        <f>C30</f>
        <v>0</v>
      </c>
      <c r="G31" s="289"/>
      <c r="H31" s="1018"/>
      <c r="I31" s="1023"/>
      <c r="J31" s="1024"/>
      <c r="K31" s="1024"/>
      <c r="L31" s="1025"/>
      <c r="M31" s="1032"/>
      <c r="N31" s="1033"/>
      <c r="O31" s="1034"/>
      <c r="P31" s="290" t="s">
        <v>429</v>
      </c>
      <c r="Q31" s="291"/>
      <c r="R31" s="291"/>
      <c r="S31" s="292"/>
      <c r="T31" s="293"/>
      <c r="U31" s="294" t="str">
        <f>IF(U30="","",VLOOKUP(U30,'シフト記号表（勤務時間帯）'!$D$6:$X$47,21,FALSE))</f>
        <v/>
      </c>
      <c r="V31" s="295" t="str">
        <f>IF(V30="","",VLOOKUP(V30,'シフト記号表（勤務時間帯）'!$D$6:$X$47,21,FALSE))</f>
        <v/>
      </c>
      <c r="W31" s="295" t="str">
        <f>IF(W30="","",VLOOKUP(W30,'シフト記号表（勤務時間帯）'!$D$6:$X$47,21,FALSE))</f>
        <v/>
      </c>
      <c r="X31" s="295" t="str">
        <f>IF(X30="","",VLOOKUP(X30,'シフト記号表（勤務時間帯）'!$D$6:$X$47,21,FALSE))</f>
        <v/>
      </c>
      <c r="Y31" s="295" t="str">
        <f>IF(Y30="","",VLOOKUP(Y30,'シフト記号表（勤務時間帯）'!$D$6:$X$47,21,FALSE))</f>
        <v/>
      </c>
      <c r="Z31" s="295" t="str">
        <f>IF(Z30="","",VLOOKUP(Z30,'シフト記号表（勤務時間帯）'!$D$6:$X$47,21,FALSE))</f>
        <v/>
      </c>
      <c r="AA31" s="296" t="str">
        <f>IF(AA30="","",VLOOKUP(AA30,'シフト記号表（勤務時間帯）'!$D$6:$X$47,21,FALSE))</f>
        <v/>
      </c>
      <c r="AB31" s="294" t="str">
        <f>IF(AB30="","",VLOOKUP(AB30,'シフト記号表（勤務時間帯）'!$D$6:$X$47,21,FALSE))</f>
        <v/>
      </c>
      <c r="AC31" s="295" t="str">
        <f>IF(AC30="","",VLOOKUP(AC30,'シフト記号表（勤務時間帯）'!$D$6:$X$47,21,FALSE))</f>
        <v/>
      </c>
      <c r="AD31" s="295" t="str">
        <f>IF(AD30="","",VLOOKUP(AD30,'シフト記号表（勤務時間帯）'!$D$6:$X$47,21,FALSE))</f>
        <v/>
      </c>
      <c r="AE31" s="295" t="str">
        <f>IF(AE30="","",VLOOKUP(AE30,'シフト記号表（勤務時間帯）'!$D$6:$X$47,21,FALSE))</f>
        <v/>
      </c>
      <c r="AF31" s="295" t="str">
        <f>IF(AF30="","",VLOOKUP(AF30,'シフト記号表（勤務時間帯）'!$D$6:$X$47,21,FALSE))</f>
        <v/>
      </c>
      <c r="AG31" s="295" t="str">
        <f>IF(AG30="","",VLOOKUP(AG30,'シフト記号表（勤務時間帯）'!$D$6:$X$47,21,FALSE))</f>
        <v/>
      </c>
      <c r="AH31" s="296" t="str">
        <f>IF(AH30="","",VLOOKUP(AH30,'シフト記号表（勤務時間帯）'!$D$6:$X$47,21,FALSE))</f>
        <v/>
      </c>
      <c r="AI31" s="294" t="str">
        <f>IF(AI30="","",VLOOKUP(AI30,'シフト記号表（勤務時間帯）'!$D$6:$X$47,21,FALSE))</f>
        <v/>
      </c>
      <c r="AJ31" s="295" t="str">
        <f>IF(AJ30="","",VLOOKUP(AJ30,'シフト記号表（勤務時間帯）'!$D$6:$X$47,21,FALSE))</f>
        <v/>
      </c>
      <c r="AK31" s="295" t="str">
        <f>IF(AK30="","",VLOOKUP(AK30,'シフト記号表（勤務時間帯）'!$D$6:$X$47,21,FALSE))</f>
        <v/>
      </c>
      <c r="AL31" s="295" t="str">
        <f>IF(AL30="","",VLOOKUP(AL30,'シフト記号表（勤務時間帯）'!$D$6:$X$47,21,FALSE))</f>
        <v/>
      </c>
      <c r="AM31" s="295" t="str">
        <f>IF(AM30="","",VLOOKUP(AM30,'シフト記号表（勤務時間帯）'!$D$6:$X$47,21,FALSE))</f>
        <v/>
      </c>
      <c r="AN31" s="295" t="str">
        <f>IF(AN30="","",VLOOKUP(AN30,'シフト記号表（勤務時間帯）'!$D$6:$X$47,21,FALSE))</f>
        <v/>
      </c>
      <c r="AO31" s="296" t="str">
        <f>IF(AO30="","",VLOOKUP(AO30,'シフト記号表（勤務時間帯）'!$D$6:$X$47,21,FALSE))</f>
        <v/>
      </c>
      <c r="AP31" s="294" t="str">
        <f>IF(AP30="","",VLOOKUP(AP30,'シフト記号表（勤務時間帯）'!$D$6:$X$47,21,FALSE))</f>
        <v/>
      </c>
      <c r="AQ31" s="295" t="str">
        <f>IF(AQ30="","",VLOOKUP(AQ30,'シフト記号表（勤務時間帯）'!$D$6:$X$47,21,FALSE))</f>
        <v/>
      </c>
      <c r="AR31" s="295" t="str">
        <f>IF(AR30="","",VLOOKUP(AR30,'シフト記号表（勤務時間帯）'!$D$6:$X$47,21,FALSE))</f>
        <v/>
      </c>
      <c r="AS31" s="295" t="str">
        <f>IF(AS30="","",VLOOKUP(AS30,'シフト記号表（勤務時間帯）'!$D$6:$X$47,21,FALSE))</f>
        <v/>
      </c>
      <c r="AT31" s="295" t="str">
        <f>IF(AT30="","",VLOOKUP(AT30,'シフト記号表（勤務時間帯）'!$D$6:$X$47,21,FALSE))</f>
        <v/>
      </c>
      <c r="AU31" s="295" t="str">
        <f>IF(AU30="","",VLOOKUP(AU30,'シフト記号表（勤務時間帯）'!$D$6:$X$47,21,FALSE))</f>
        <v/>
      </c>
      <c r="AV31" s="296" t="str">
        <f>IF(AV30="","",VLOOKUP(AV30,'シフト記号表（勤務時間帯）'!$D$6:$X$47,21,FALSE))</f>
        <v/>
      </c>
      <c r="AW31" s="294" t="str">
        <f>IF(AW30="","",VLOOKUP(AW30,'シフト記号表（勤務時間帯）'!$D$6:$X$47,21,FALSE))</f>
        <v/>
      </c>
      <c r="AX31" s="295" t="str">
        <f>IF(AX30="","",VLOOKUP(AX30,'シフト記号表（勤務時間帯）'!$D$6:$X$47,21,FALSE))</f>
        <v/>
      </c>
      <c r="AY31" s="295" t="str">
        <f>IF(AY30="","",VLOOKUP(AY30,'シフト記号表（勤務時間帯）'!$D$6:$X$47,21,FALSE))</f>
        <v/>
      </c>
      <c r="AZ31" s="999">
        <f>IF($BC$3="４週",SUM(U31:AV31),IF($BC$3="暦月",SUM(U31:AY31),""))</f>
        <v>0</v>
      </c>
      <c r="BA31" s="1000"/>
      <c r="BB31" s="1001">
        <f>IF($BC$3="４週",AZ31/4,IF($BC$3="暦月",(AZ31/($BC$8/7)),""))</f>
        <v>0</v>
      </c>
      <c r="BC31" s="1000"/>
      <c r="BD31" s="996"/>
      <c r="BE31" s="997"/>
      <c r="BF31" s="997"/>
      <c r="BG31" s="997"/>
      <c r="BH31" s="998"/>
    </row>
    <row r="32" spans="2:60" ht="20.25" customHeight="1" x14ac:dyDescent="0.15">
      <c r="B32" s="297"/>
      <c r="C32" s="1039"/>
      <c r="D32" s="1040"/>
      <c r="E32" s="1041"/>
      <c r="F32" s="298"/>
      <c r="G32" s="299">
        <f>C30</f>
        <v>0</v>
      </c>
      <c r="H32" s="1042"/>
      <c r="I32" s="1043"/>
      <c r="J32" s="1044"/>
      <c r="K32" s="1044"/>
      <c r="L32" s="1045"/>
      <c r="M32" s="1046"/>
      <c r="N32" s="1047"/>
      <c r="O32" s="1048"/>
      <c r="P32" s="300" t="s">
        <v>430</v>
      </c>
      <c r="Q32" s="320"/>
      <c r="R32" s="320"/>
      <c r="S32" s="302"/>
      <c r="T32" s="303"/>
      <c r="U32" s="304" t="str">
        <f>IF(U30="","",VLOOKUP(U30,'シフト記号表（勤務時間帯）'!$D$6:$Z$47,23,FALSE))</f>
        <v/>
      </c>
      <c r="V32" s="305" t="str">
        <f>IF(V30="","",VLOOKUP(V30,'シフト記号表（勤務時間帯）'!$D$6:$Z$47,23,FALSE))</f>
        <v/>
      </c>
      <c r="W32" s="305" t="str">
        <f>IF(W30="","",VLOOKUP(W30,'シフト記号表（勤務時間帯）'!$D$6:$Z$47,23,FALSE))</f>
        <v/>
      </c>
      <c r="X32" s="305" t="str">
        <f>IF(X30="","",VLOOKUP(X30,'シフト記号表（勤務時間帯）'!$D$6:$Z$47,23,FALSE))</f>
        <v/>
      </c>
      <c r="Y32" s="305" t="str">
        <f>IF(Y30="","",VLOOKUP(Y30,'シフト記号表（勤務時間帯）'!$D$6:$Z$47,23,FALSE))</f>
        <v/>
      </c>
      <c r="Z32" s="305" t="str">
        <f>IF(Z30="","",VLOOKUP(Z30,'シフト記号表（勤務時間帯）'!$D$6:$Z$47,23,FALSE))</f>
        <v/>
      </c>
      <c r="AA32" s="306" t="str">
        <f>IF(AA30="","",VLOOKUP(AA30,'シフト記号表（勤務時間帯）'!$D$6:$Z$47,23,FALSE))</f>
        <v/>
      </c>
      <c r="AB32" s="304" t="str">
        <f>IF(AB30="","",VLOOKUP(AB30,'シフト記号表（勤務時間帯）'!$D$6:$Z$47,23,FALSE))</f>
        <v/>
      </c>
      <c r="AC32" s="305" t="str">
        <f>IF(AC30="","",VLOOKUP(AC30,'シフト記号表（勤務時間帯）'!$D$6:$Z$47,23,FALSE))</f>
        <v/>
      </c>
      <c r="AD32" s="305" t="str">
        <f>IF(AD30="","",VLOOKUP(AD30,'シフト記号表（勤務時間帯）'!$D$6:$Z$47,23,FALSE))</f>
        <v/>
      </c>
      <c r="AE32" s="305" t="str">
        <f>IF(AE30="","",VLOOKUP(AE30,'シフト記号表（勤務時間帯）'!$D$6:$Z$47,23,FALSE))</f>
        <v/>
      </c>
      <c r="AF32" s="305" t="str">
        <f>IF(AF30="","",VLOOKUP(AF30,'シフト記号表（勤務時間帯）'!$D$6:$Z$47,23,FALSE))</f>
        <v/>
      </c>
      <c r="AG32" s="305" t="str">
        <f>IF(AG30="","",VLOOKUP(AG30,'シフト記号表（勤務時間帯）'!$D$6:$Z$47,23,FALSE))</f>
        <v/>
      </c>
      <c r="AH32" s="306" t="str">
        <f>IF(AH30="","",VLOOKUP(AH30,'シフト記号表（勤務時間帯）'!$D$6:$Z$47,23,FALSE))</f>
        <v/>
      </c>
      <c r="AI32" s="304" t="str">
        <f>IF(AI30="","",VLOOKUP(AI30,'シフト記号表（勤務時間帯）'!$D$6:$Z$47,23,FALSE))</f>
        <v/>
      </c>
      <c r="AJ32" s="305" t="str">
        <f>IF(AJ30="","",VLOOKUP(AJ30,'シフト記号表（勤務時間帯）'!$D$6:$Z$47,23,FALSE))</f>
        <v/>
      </c>
      <c r="AK32" s="305" t="str">
        <f>IF(AK30="","",VLOOKUP(AK30,'シフト記号表（勤務時間帯）'!$D$6:$Z$47,23,FALSE))</f>
        <v/>
      </c>
      <c r="AL32" s="305" t="str">
        <f>IF(AL30="","",VLOOKUP(AL30,'シフト記号表（勤務時間帯）'!$D$6:$Z$47,23,FALSE))</f>
        <v/>
      </c>
      <c r="AM32" s="305" t="str">
        <f>IF(AM30="","",VLOOKUP(AM30,'シフト記号表（勤務時間帯）'!$D$6:$Z$47,23,FALSE))</f>
        <v/>
      </c>
      <c r="AN32" s="305" t="str">
        <f>IF(AN30="","",VLOOKUP(AN30,'シフト記号表（勤務時間帯）'!$D$6:$Z$47,23,FALSE))</f>
        <v/>
      </c>
      <c r="AO32" s="306" t="str">
        <f>IF(AO30="","",VLOOKUP(AO30,'シフト記号表（勤務時間帯）'!$D$6:$Z$47,23,FALSE))</f>
        <v/>
      </c>
      <c r="AP32" s="304" t="str">
        <f>IF(AP30="","",VLOOKUP(AP30,'シフト記号表（勤務時間帯）'!$D$6:$Z$47,23,FALSE))</f>
        <v/>
      </c>
      <c r="AQ32" s="305" t="str">
        <f>IF(AQ30="","",VLOOKUP(AQ30,'シフト記号表（勤務時間帯）'!$D$6:$Z$47,23,FALSE))</f>
        <v/>
      </c>
      <c r="AR32" s="305" t="str">
        <f>IF(AR30="","",VLOOKUP(AR30,'シフト記号表（勤務時間帯）'!$D$6:$Z$47,23,FALSE))</f>
        <v/>
      </c>
      <c r="AS32" s="305" t="str">
        <f>IF(AS30="","",VLOOKUP(AS30,'シフト記号表（勤務時間帯）'!$D$6:$Z$47,23,FALSE))</f>
        <v/>
      </c>
      <c r="AT32" s="305" t="str">
        <f>IF(AT30="","",VLOOKUP(AT30,'シフト記号表（勤務時間帯）'!$D$6:$Z$47,23,FALSE))</f>
        <v/>
      </c>
      <c r="AU32" s="305" t="str">
        <f>IF(AU30="","",VLOOKUP(AU30,'シフト記号表（勤務時間帯）'!$D$6:$Z$47,23,FALSE))</f>
        <v/>
      </c>
      <c r="AV32" s="306" t="str">
        <f>IF(AV30="","",VLOOKUP(AV30,'シフト記号表（勤務時間帯）'!$D$6:$Z$47,23,FALSE))</f>
        <v/>
      </c>
      <c r="AW32" s="304" t="str">
        <f>IF(AW30="","",VLOOKUP(AW30,'シフト記号表（勤務時間帯）'!$D$6:$Z$47,23,FALSE))</f>
        <v/>
      </c>
      <c r="AX32" s="305" t="str">
        <f>IF(AX30="","",VLOOKUP(AX30,'シフト記号表（勤務時間帯）'!$D$6:$Z$47,23,FALSE))</f>
        <v/>
      </c>
      <c r="AY32" s="305" t="str">
        <f>IF(AY30="","",VLOOKUP(AY30,'シフト記号表（勤務時間帯）'!$D$6:$Z$47,23,FALSE))</f>
        <v/>
      </c>
      <c r="AZ32" s="1002">
        <f>IF($BC$3="４週",SUM(U32:AV32),IF($BC$3="暦月",SUM(U32:AY32),""))</f>
        <v>0</v>
      </c>
      <c r="BA32" s="1003"/>
      <c r="BB32" s="1004">
        <f>IF($BC$3="４週",AZ32/4,IF($BC$3="暦月",(AZ32/($BC$8/7)),""))</f>
        <v>0</v>
      </c>
      <c r="BC32" s="1003"/>
      <c r="BD32" s="1005"/>
      <c r="BE32" s="1006"/>
      <c r="BF32" s="1006"/>
      <c r="BG32" s="1006"/>
      <c r="BH32" s="1007"/>
    </row>
    <row r="33" spans="2:60" ht="20.25" customHeight="1" x14ac:dyDescent="0.15">
      <c r="B33" s="307"/>
      <c r="C33" s="1008"/>
      <c r="D33" s="1009"/>
      <c r="E33" s="1010"/>
      <c r="F33" s="288"/>
      <c r="G33" s="289"/>
      <c r="H33" s="1017"/>
      <c r="I33" s="1020"/>
      <c r="J33" s="1021"/>
      <c r="K33" s="1021"/>
      <c r="L33" s="1022"/>
      <c r="M33" s="1029"/>
      <c r="N33" s="1030"/>
      <c r="O33" s="1031"/>
      <c r="P33" s="310" t="s">
        <v>428</v>
      </c>
      <c r="Q33" s="311"/>
      <c r="R33" s="311"/>
      <c r="S33" s="312"/>
      <c r="T33" s="313"/>
      <c r="U33" s="314"/>
      <c r="V33" s="315"/>
      <c r="W33" s="315"/>
      <c r="X33" s="315"/>
      <c r="Y33" s="315"/>
      <c r="Z33" s="315"/>
      <c r="AA33" s="316"/>
      <c r="AB33" s="314"/>
      <c r="AC33" s="315"/>
      <c r="AD33" s="315"/>
      <c r="AE33" s="315"/>
      <c r="AF33" s="315"/>
      <c r="AG33" s="315"/>
      <c r="AH33" s="316"/>
      <c r="AI33" s="314"/>
      <c r="AJ33" s="315"/>
      <c r="AK33" s="315"/>
      <c r="AL33" s="315"/>
      <c r="AM33" s="315"/>
      <c r="AN33" s="315"/>
      <c r="AO33" s="316"/>
      <c r="AP33" s="314"/>
      <c r="AQ33" s="315"/>
      <c r="AR33" s="315"/>
      <c r="AS33" s="315"/>
      <c r="AT33" s="315"/>
      <c r="AU33" s="315"/>
      <c r="AV33" s="316"/>
      <c r="AW33" s="314"/>
      <c r="AX33" s="315"/>
      <c r="AY33" s="315"/>
      <c r="AZ33" s="1038"/>
      <c r="BA33" s="992"/>
      <c r="BB33" s="991"/>
      <c r="BC33" s="992"/>
      <c r="BD33" s="993"/>
      <c r="BE33" s="994"/>
      <c r="BF33" s="994"/>
      <c r="BG33" s="994"/>
      <c r="BH33" s="995"/>
    </row>
    <row r="34" spans="2:60" ht="20.25" customHeight="1" x14ac:dyDescent="0.15">
      <c r="B34" s="287">
        <f>B31+1</f>
        <v>5</v>
      </c>
      <c r="C34" s="1011"/>
      <c r="D34" s="1012"/>
      <c r="E34" s="1013"/>
      <c r="F34" s="288">
        <f>C33</f>
        <v>0</v>
      </c>
      <c r="G34" s="289"/>
      <c r="H34" s="1018"/>
      <c r="I34" s="1023"/>
      <c r="J34" s="1024"/>
      <c r="K34" s="1024"/>
      <c r="L34" s="1025"/>
      <c r="M34" s="1032"/>
      <c r="N34" s="1033"/>
      <c r="O34" s="1034"/>
      <c r="P34" s="290" t="s">
        <v>429</v>
      </c>
      <c r="Q34" s="291"/>
      <c r="R34" s="291"/>
      <c r="S34" s="292"/>
      <c r="T34" s="293"/>
      <c r="U34" s="294" t="str">
        <f>IF(U33="","",VLOOKUP(U33,'シフト記号表（勤務時間帯）'!$D$6:$X$47,21,FALSE))</f>
        <v/>
      </c>
      <c r="V34" s="295" t="str">
        <f>IF(V33="","",VLOOKUP(V33,'シフト記号表（勤務時間帯）'!$D$6:$X$47,21,FALSE))</f>
        <v/>
      </c>
      <c r="W34" s="295" t="str">
        <f>IF(W33="","",VLOOKUP(W33,'シフト記号表（勤務時間帯）'!$D$6:$X$47,21,FALSE))</f>
        <v/>
      </c>
      <c r="X34" s="295" t="str">
        <f>IF(X33="","",VLOOKUP(X33,'シフト記号表（勤務時間帯）'!$D$6:$X$47,21,FALSE))</f>
        <v/>
      </c>
      <c r="Y34" s="295" t="str">
        <f>IF(Y33="","",VLOOKUP(Y33,'シフト記号表（勤務時間帯）'!$D$6:$X$47,21,FALSE))</f>
        <v/>
      </c>
      <c r="Z34" s="295" t="str">
        <f>IF(Z33="","",VLOOKUP(Z33,'シフト記号表（勤務時間帯）'!$D$6:$X$47,21,FALSE))</f>
        <v/>
      </c>
      <c r="AA34" s="296" t="str">
        <f>IF(AA33="","",VLOOKUP(AA33,'シフト記号表（勤務時間帯）'!$D$6:$X$47,21,FALSE))</f>
        <v/>
      </c>
      <c r="AB34" s="294" t="str">
        <f>IF(AB33="","",VLOOKUP(AB33,'シフト記号表（勤務時間帯）'!$D$6:$X$47,21,FALSE))</f>
        <v/>
      </c>
      <c r="AC34" s="295" t="str">
        <f>IF(AC33="","",VLOOKUP(AC33,'シフト記号表（勤務時間帯）'!$D$6:$X$47,21,FALSE))</f>
        <v/>
      </c>
      <c r="AD34" s="295" t="str">
        <f>IF(AD33="","",VLOOKUP(AD33,'シフト記号表（勤務時間帯）'!$D$6:$X$47,21,FALSE))</f>
        <v/>
      </c>
      <c r="AE34" s="295" t="str">
        <f>IF(AE33="","",VLOOKUP(AE33,'シフト記号表（勤務時間帯）'!$D$6:$X$47,21,FALSE))</f>
        <v/>
      </c>
      <c r="AF34" s="295" t="str">
        <f>IF(AF33="","",VLOOKUP(AF33,'シフト記号表（勤務時間帯）'!$D$6:$X$47,21,FALSE))</f>
        <v/>
      </c>
      <c r="AG34" s="295" t="str">
        <f>IF(AG33="","",VLOOKUP(AG33,'シフト記号表（勤務時間帯）'!$D$6:$X$47,21,FALSE))</f>
        <v/>
      </c>
      <c r="AH34" s="296" t="str">
        <f>IF(AH33="","",VLOOKUP(AH33,'シフト記号表（勤務時間帯）'!$D$6:$X$47,21,FALSE))</f>
        <v/>
      </c>
      <c r="AI34" s="294" t="str">
        <f>IF(AI33="","",VLOOKUP(AI33,'シフト記号表（勤務時間帯）'!$D$6:$X$47,21,FALSE))</f>
        <v/>
      </c>
      <c r="AJ34" s="295" t="str">
        <f>IF(AJ33="","",VLOOKUP(AJ33,'シフト記号表（勤務時間帯）'!$D$6:$X$47,21,FALSE))</f>
        <v/>
      </c>
      <c r="AK34" s="295" t="str">
        <f>IF(AK33="","",VLOOKUP(AK33,'シフト記号表（勤務時間帯）'!$D$6:$X$47,21,FALSE))</f>
        <v/>
      </c>
      <c r="AL34" s="295" t="str">
        <f>IF(AL33="","",VLOOKUP(AL33,'シフト記号表（勤務時間帯）'!$D$6:$X$47,21,FALSE))</f>
        <v/>
      </c>
      <c r="AM34" s="295" t="str">
        <f>IF(AM33="","",VLOOKUP(AM33,'シフト記号表（勤務時間帯）'!$D$6:$X$47,21,FALSE))</f>
        <v/>
      </c>
      <c r="AN34" s="295" t="str">
        <f>IF(AN33="","",VLOOKUP(AN33,'シフト記号表（勤務時間帯）'!$D$6:$X$47,21,FALSE))</f>
        <v/>
      </c>
      <c r="AO34" s="296" t="str">
        <f>IF(AO33="","",VLOOKUP(AO33,'シフト記号表（勤務時間帯）'!$D$6:$X$47,21,FALSE))</f>
        <v/>
      </c>
      <c r="AP34" s="294" t="str">
        <f>IF(AP33="","",VLOOKUP(AP33,'シフト記号表（勤務時間帯）'!$D$6:$X$47,21,FALSE))</f>
        <v/>
      </c>
      <c r="AQ34" s="295" t="str">
        <f>IF(AQ33="","",VLOOKUP(AQ33,'シフト記号表（勤務時間帯）'!$D$6:$X$47,21,FALSE))</f>
        <v/>
      </c>
      <c r="AR34" s="295" t="str">
        <f>IF(AR33="","",VLOOKUP(AR33,'シフト記号表（勤務時間帯）'!$D$6:$X$47,21,FALSE))</f>
        <v/>
      </c>
      <c r="AS34" s="295" t="str">
        <f>IF(AS33="","",VLOOKUP(AS33,'シフト記号表（勤務時間帯）'!$D$6:$X$47,21,FALSE))</f>
        <v/>
      </c>
      <c r="AT34" s="295" t="str">
        <f>IF(AT33="","",VLOOKUP(AT33,'シフト記号表（勤務時間帯）'!$D$6:$X$47,21,FALSE))</f>
        <v/>
      </c>
      <c r="AU34" s="295" t="str">
        <f>IF(AU33="","",VLOOKUP(AU33,'シフト記号表（勤務時間帯）'!$D$6:$X$47,21,FALSE))</f>
        <v/>
      </c>
      <c r="AV34" s="296" t="str">
        <f>IF(AV33="","",VLOOKUP(AV33,'シフト記号表（勤務時間帯）'!$D$6:$X$47,21,FALSE))</f>
        <v/>
      </c>
      <c r="AW34" s="294" t="str">
        <f>IF(AW33="","",VLOOKUP(AW33,'シフト記号表（勤務時間帯）'!$D$6:$X$47,21,FALSE))</f>
        <v/>
      </c>
      <c r="AX34" s="295" t="str">
        <f>IF(AX33="","",VLOOKUP(AX33,'シフト記号表（勤務時間帯）'!$D$6:$X$47,21,FALSE))</f>
        <v/>
      </c>
      <c r="AY34" s="295" t="str">
        <f>IF(AY33="","",VLOOKUP(AY33,'シフト記号表（勤務時間帯）'!$D$6:$X$47,21,FALSE))</f>
        <v/>
      </c>
      <c r="AZ34" s="999">
        <f>IF($BC$3="４週",SUM(U34:AV34),IF($BC$3="暦月",SUM(U34:AY34),""))</f>
        <v>0</v>
      </c>
      <c r="BA34" s="1000"/>
      <c r="BB34" s="1001">
        <f>IF($BC$3="４週",AZ34/4,IF($BC$3="暦月",(AZ34/($BC$8/7)),""))</f>
        <v>0</v>
      </c>
      <c r="BC34" s="1000"/>
      <c r="BD34" s="996"/>
      <c r="BE34" s="997"/>
      <c r="BF34" s="997"/>
      <c r="BG34" s="997"/>
      <c r="BH34" s="998"/>
    </row>
    <row r="35" spans="2:60" ht="20.25" customHeight="1" x14ac:dyDescent="0.15">
      <c r="B35" s="297"/>
      <c r="C35" s="1039"/>
      <c r="D35" s="1040"/>
      <c r="E35" s="1041"/>
      <c r="F35" s="298"/>
      <c r="G35" s="299">
        <f>C33</f>
        <v>0</v>
      </c>
      <c r="H35" s="1042"/>
      <c r="I35" s="1043"/>
      <c r="J35" s="1044"/>
      <c r="K35" s="1044"/>
      <c r="L35" s="1045"/>
      <c r="M35" s="1046"/>
      <c r="N35" s="1047"/>
      <c r="O35" s="1048"/>
      <c r="P35" s="300" t="s">
        <v>430</v>
      </c>
      <c r="Q35" s="301"/>
      <c r="R35" s="301"/>
      <c r="S35" s="321"/>
      <c r="T35" s="322"/>
      <c r="U35" s="304" t="str">
        <f>IF(U33="","",VLOOKUP(U33,'シフト記号表（勤務時間帯）'!$D$6:$Z$47,23,FALSE))</f>
        <v/>
      </c>
      <c r="V35" s="305" t="str">
        <f>IF(V33="","",VLOOKUP(V33,'シフト記号表（勤務時間帯）'!$D$6:$Z$47,23,FALSE))</f>
        <v/>
      </c>
      <c r="W35" s="305" t="str">
        <f>IF(W33="","",VLOOKUP(W33,'シフト記号表（勤務時間帯）'!$D$6:$Z$47,23,FALSE))</f>
        <v/>
      </c>
      <c r="X35" s="305" t="str">
        <f>IF(X33="","",VLOOKUP(X33,'シフト記号表（勤務時間帯）'!$D$6:$Z$47,23,FALSE))</f>
        <v/>
      </c>
      <c r="Y35" s="305" t="str">
        <f>IF(Y33="","",VLOOKUP(Y33,'シフト記号表（勤務時間帯）'!$D$6:$Z$47,23,FALSE))</f>
        <v/>
      </c>
      <c r="Z35" s="305" t="str">
        <f>IF(Z33="","",VLOOKUP(Z33,'シフト記号表（勤務時間帯）'!$D$6:$Z$47,23,FALSE))</f>
        <v/>
      </c>
      <c r="AA35" s="306" t="str">
        <f>IF(AA33="","",VLOOKUP(AA33,'シフト記号表（勤務時間帯）'!$D$6:$Z$47,23,FALSE))</f>
        <v/>
      </c>
      <c r="AB35" s="304" t="str">
        <f>IF(AB33="","",VLOOKUP(AB33,'シフト記号表（勤務時間帯）'!$D$6:$Z$47,23,FALSE))</f>
        <v/>
      </c>
      <c r="AC35" s="305" t="str">
        <f>IF(AC33="","",VLOOKUP(AC33,'シフト記号表（勤務時間帯）'!$D$6:$Z$47,23,FALSE))</f>
        <v/>
      </c>
      <c r="AD35" s="305" t="str">
        <f>IF(AD33="","",VLOOKUP(AD33,'シフト記号表（勤務時間帯）'!$D$6:$Z$47,23,FALSE))</f>
        <v/>
      </c>
      <c r="AE35" s="305" t="str">
        <f>IF(AE33="","",VLOOKUP(AE33,'シフト記号表（勤務時間帯）'!$D$6:$Z$47,23,FALSE))</f>
        <v/>
      </c>
      <c r="AF35" s="305" t="str">
        <f>IF(AF33="","",VLOOKUP(AF33,'シフト記号表（勤務時間帯）'!$D$6:$Z$47,23,FALSE))</f>
        <v/>
      </c>
      <c r="AG35" s="305" t="str">
        <f>IF(AG33="","",VLOOKUP(AG33,'シフト記号表（勤務時間帯）'!$D$6:$Z$47,23,FALSE))</f>
        <v/>
      </c>
      <c r="AH35" s="306" t="str">
        <f>IF(AH33="","",VLOOKUP(AH33,'シフト記号表（勤務時間帯）'!$D$6:$Z$47,23,FALSE))</f>
        <v/>
      </c>
      <c r="AI35" s="304" t="str">
        <f>IF(AI33="","",VLOOKUP(AI33,'シフト記号表（勤務時間帯）'!$D$6:$Z$47,23,FALSE))</f>
        <v/>
      </c>
      <c r="AJ35" s="305" t="str">
        <f>IF(AJ33="","",VLOOKUP(AJ33,'シフト記号表（勤務時間帯）'!$D$6:$Z$47,23,FALSE))</f>
        <v/>
      </c>
      <c r="AK35" s="305" t="str">
        <f>IF(AK33="","",VLOOKUP(AK33,'シフト記号表（勤務時間帯）'!$D$6:$Z$47,23,FALSE))</f>
        <v/>
      </c>
      <c r="AL35" s="305" t="str">
        <f>IF(AL33="","",VLOOKUP(AL33,'シフト記号表（勤務時間帯）'!$D$6:$Z$47,23,FALSE))</f>
        <v/>
      </c>
      <c r="AM35" s="305" t="str">
        <f>IF(AM33="","",VLOOKUP(AM33,'シフト記号表（勤務時間帯）'!$D$6:$Z$47,23,FALSE))</f>
        <v/>
      </c>
      <c r="AN35" s="305" t="str">
        <f>IF(AN33="","",VLOOKUP(AN33,'シフト記号表（勤務時間帯）'!$D$6:$Z$47,23,FALSE))</f>
        <v/>
      </c>
      <c r="AO35" s="306" t="str">
        <f>IF(AO33="","",VLOOKUP(AO33,'シフト記号表（勤務時間帯）'!$D$6:$Z$47,23,FALSE))</f>
        <v/>
      </c>
      <c r="AP35" s="304" t="str">
        <f>IF(AP33="","",VLOOKUP(AP33,'シフト記号表（勤務時間帯）'!$D$6:$Z$47,23,FALSE))</f>
        <v/>
      </c>
      <c r="AQ35" s="305" t="str">
        <f>IF(AQ33="","",VLOOKUP(AQ33,'シフト記号表（勤務時間帯）'!$D$6:$Z$47,23,FALSE))</f>
        <v/>
      </c>
      <c r="AR35" s="305" t="str">
        <f>IF(AR33="","",VLOOKUP(AR33,'シフト記号表（勤務時間帯）'!$D$6:$Z$47,23,FALSE))</f>
        <v/>
      </c>
      <c r="AS35" s="305" t="str">
        <f>IF(AS33="","",VLOOKUP(AS33,'シフト記号表（勤務時間帯）'!$D$6:$Z$47,23,FALSE))</f>
        <v/>
      </c>
      <c r="AT35" s="305" t="str">
        <f>IF(AT33="","",VLOOKUP(AT33,'シフト記号表（勤務時間帯）'!$D$6:$Z$47,23,FALSE))</f>
        <v/>
      </c>
      <c r="AU35" s="305" t="str">
        <f>IF(AU33="","",VLOOKUP(AU33,'シフト記号表（勤務時間帯）'!$D$6:$Z$47,23,FALSE))</f>
        <v/>
      </c>
      <c r="AV35" s="306" t="str">
        <f>IF(AV33="","",VLOOKUP(AV33,'シフト記号表（勤務時間帯）'!$D$6:$Z$47,23,FALSE))</f>
        <v/>
      </c>
      <c r="AW35" s="304" t="str">
        <f>IF(AW33="","",VLOOKUP(AW33,'シフト記号表（勤務時間帯）'!$D$6:$Z$47,23,FALSE))</f>
        <v/>
      </c>
      <c r="AX35" s="305" t="str">
        <f>IF(AX33="","",VLOOKUP(AX33,'シフト記号表（勤務時間帯）'!$D$6:$Z$47,23,FALSE))</f>
        <v/>
      </c>
      <c r="AY35" s="305" t="str">
        <f>IF(AY33="","",VLOOKUP(AY33,'シフト記号表（勤務時間帯）'!$D$6:$Z$47,23,FALSE))</f>
        <v/>
      </c>
      <c r="AZ35" s="1002">
        <f>IF($BC$3="４週",SUM(U35:AV35),IF($BC$3="暦月",SUM(U35:AY35),""))</f>
        <v>0</v>
      </c>
      <c r="BA35" s="1003"/>
      <c r="BB35" s="1004">
        <f>IF($BC$3="４週",AZ35/4,IF($BC$3="暦月",(AZ35/($BC$8/7)),""))</f>
        <v>0</v>
      </c>
      <c r="BC35" s="1003"/>
      <c r="BD35" s="1005"/>
      <c r="BE35" s="1006"/>
      <c r="BF35" s="1006"/>
      <c r="BG35" s="1006"/>
      <c r="BH35" s="1007"/>
    </row>
    <row r="36" spans="2:60" ht="20.25" customHeight="1" x14ac:dyDescent="0.15">
      <c r="B36" s="307"/>
      <c r="C36" s="1008"/>
      <c r="D36" s="1009"/>
      <c r="E36" s="1010"/>
      <c r="F36" s="288"/>
      <c r="G36" s="289"/>
      <c r="H36" s="1017"/>
      <c r="I36" s="1020"/>
      <c r="J36" s="1021"/>
      <c r="K36" s="1021"/>
      <c r="L36" s="1022"/>
      <c r="M36" s="1029"/>
      <c r="N36" s="1030"/>
      <c r="O36" s="1031"/>
      <c r="P36" s="310" t="s">
        <v>428</v>
      </c>
      <c r="Q36" s="317"/>
      <c r="R36" s="317"/>
      <c r="S36" s="318"/>
      <c r="T36" s="323"/>
      <c r="U36" s="314"/>
      <c r="V36" s="315"/>
      <c r="W36" s="315"/>
      <c r="X36" s="315"/>
      <c r="Y36" s="315"/>
      <c r="Z36" s="315"/>
      <c r="AA36" s="316"/>
      <c r="AB36" s="314"/>
      <c r="AC36" s="315"/>
      <c r="AD36" s="315"/>
      <c r="AE36" s="315"/>
      <c r="AF36" s="315"/>
      <c r="AG36" s="315"/>
      <c r="AH36" s="316"/>
      <c r="AI36" s="314"/>
      <c r="AJ36" s="315"/>
      <c r="AK36" s="315"/>
      <c r="AL36" s="315"/>
      <c r="AM36" s="315"/>
      <c r="AN36" s="315"/>
      <c r="AO36" s="316"/>
      <c r="AP36" s="314"/>
      <c r="AQ36" s="315"/>
      <c r="AR36" s="315"/>
      <c r="AS36" s="315"/>
      <c r="AT36" s="315"/>
      <c r="AU36" s="315"/>
      <c r="AV36" s="316"/>
      <c r="AW36" s="314"/>
      <c r="AX36" s="315"/>
      <c r="AY36" s="315"/>
      <c r="AZ36" s="1038"/>
      <c r="BA36" s="992"/>
      <c r="BB36" s="991"/>
      <c r="BC36" s="992"/>
      <c r="BD36" s="993"/>
      <c r="BE36" s="994"/>
      <c r="BF36" s="994"/>
      <c r="BG36" s="994"/>
      <c r="BH36" s="995"/>
    </row>
    <row r="37" spans="2:60" ht="20.25" customHeight="1" x14ac:dyDescent="0.15">
      <c r="B37" s="287">
        <f>B34+1</f>
        <v>6</v>
      </c>
      <c r="C37" s="1011"/>
      <c r="D37" s="1012"/>
      <c r="E37" s="1013"/>
      <c r="F37" s="288">
        <f>C36</f>
        <v>0</v>
      </c>
      <c r="G37" s="289"/>
      <c r="H37" s="1018"/>
      <c r="I37" s="1023"/>
      <c r="J37" s="1024"/>
      <c r="K37" s="1024"/>
      <c r="L37" s="1025"/>
      <c r="M37" s="1032"/>
      <c r="N37" s="1033"/>
      <c r="O37" s="1034"/>
      <c r="P37" s="290" t="s">
        <v>429</v>
      </c>
      <c r="Q37" s="291"/>
      <c r="R37" s="291"/>
      <c r="S37" s="292"/>
      <c r="T37" s="293"/>
      <c r="U37" s="294" t="str">
        <f>IF(U36="","",VLOOKUP(U36,'シフト記号表（勤務時間帯）'!$D$6:$X$47,21,FALSE))</f>
        <v/>
      </c>
      <c r="V37" s="295" t="str">
        <f>IF(V36="","",VLOOKUP(V36,'シフト記号表（勤務時間帯）'!$D$6:$X$47,21,FALSE))</f>
        <v/>
      </c>
      <c r="W37" s="295" t="str">
        <f>IF(W36="","",VLOOKUP(W36,'シフト記号表（勤務時間帯）'!$D$6:$X$47,21,FALSE))</f>
        <v/>
      </c>
      <c r="X37" s="295" t="str">
        <f>IF(X36="","",VLOOKUP(X36,'シフト記号表（勤務時間帯）'!$D$6:$X$47,21,FALSE))</f>
        <v/>
      </c>
      <c r="Y37" s="295" t="str">
        <f>IF(Y36="","",VLOOKUP(Y36,'シフト記号表（勤務時間帯）'!$D$6:$X$47,21,FALSE))</f>
        <v/>
      </c>
      <c r="Z37" s="295" t="str">
        <f>IF(Z36="","",VLOOKUP(Z36,'シフト記号表（勤務時間帯）'!$D$6:$X$47,21,FALSE))</f>
        <v/>
      </c>
      <c r="AA37" s="296" t="str">
        <f>IF(AA36="","",VLOOKUP(AA36,'シフト記号表（勤務時間帯）'!$D$6:$X$47,21,FALSE))</f>
        <v/>
      </c>
      <c r="AB37" s="294" t="str">
        <f>IF(AB36="","",VLOOKUP(AB36,'シフト記号表（勤務時間帯）'!$D$6:$X$47,21,FALSE))</f>
        <v/>
      </c>
      <c r="AC37" s="295" t="str">
        <f>IF(AC36="","",VLOOKUP(AC36,'シフト記号表（勤務時間帯）'!$D$6:$X$47,21,FALSE))</f>
        <v/>
      </c>
      <c r="AD37" s="295" t="str">
        <f>IF(AD36="","",VLOOKUP(AD36,'シフト記号表（勤務時間帯）'!$D$6:$X$47,21,FALSE))</f>
        <v/>
      </c>
      <c r="AE37" s="295" t="str">
        <f>IF(AE36="","",VLOOKUP(AE36,'シフト記号表（勤務時間帯）'!$D$6:$X$47,21,FALSE))</f>
        <v/>
      </c>
      <c r="AF37" s="295" t="str">
        <f>IF(AF36="","",VLOOKUP(AF36,'シフト記号表（勤務時間帯）'!$D$6:$X$47,21,FALSE))</f>
        <v/>
      </c>
      <c r="AG37" s="295" t="str">
        <f>IF(AG36="","",VLOOKUP(AG36,'シフト記号表（勤務時間帯）'!$D$6:$X$47,21,FALSE))</f>
        <v/>
      </c>
      <c r="AH37" s="296" t="str">
        <f>IF(AH36="","",VLOOKUP(AH36,'シフト記号表（勤務時間帯）'!$D$6:$X$47,21,FALSE))</f>
        <v/>
      </c>
      <c r="AI37" s="294" t="str">
        <f>IF(AI36="","",VLOOKUP(AI36,'シフト記号表（勤務時間帯）'!$D$6:$X$47,21,FALSE))</f>
        <v/>
      </c>
      <c r="AJ37" s="295" t="str">
        <f>IF(AJ36="","",VLOOKUP(AJ36,'シフト記号表（勤務時間帯）'!$D$6:$X$47,21,FALSE))</f>
        <v/>
      </c>
      <c r="AK37" s="295" t="str">
        <f>IF(AK36="","",VLOOKUP(AK36,'シフト記号表（勤務時間帯）'!$D$6:$X$47,21,FALSE))</f>
        <v/>
      </c>
      <c r="AL37" s="295" t="str">
        <f>IF(AL36="","",VLOOKUP(AL36,'シフト記号表（勤務時間帯）'!$D$6:$X$47,21,FALSE))</f>
        <v/>
      </c>
      <c r="AM37" s="295" t="str">
        <f>IF(AM36="","",VLOOKUP(AM36,'シフト記号表（勤務時間帯）'!$D$6:$X$47,21,FALSE))</f>
        <v/>
      </c>
      <c r="AN37" s="295" t="str">
        <f>IF(AN36="","",VLOOKUP(AN36,'シフト記号表（勤務時間帯）'!$D$6:$X$47,21,FALSE))</f>
        <v/>
      </c>
      <c r="AO37" s="296" t="str">
        <f>IF(AO36="","",VLOOKUP(AO36,'シフト記号表（勤務時間帯）'!$D$6:$X$47,21,FALSE))</f>
        <v/>
      </c>
      <c r="AP37" s="294" t="str">
        <f>IF(AP36="","",VLOOKUP(AP36,'シフト記号表（勤務時間帯）'!$D$6:$X$47,21,FALSE))</f>
        <v/>
      </c>
      <c r="AQ37" s="295" t="str">
        <f>IF(AQ36="","",VLOOKUP(AQ36,'シフト記号表（勤務時間帯）'!$D$6:$X$47,21,FALSE))</f>
        <v/>
      </c>
      <c r="AR37" s="295" t="str">
        <f>IF(AR36="","",VLOOKUP(AR36,'シフト記号表（勤務時間帯）'!$D$6:$X$47,21,FALSE))</f>
        <v/>
      </c>
      <c r="AS37" s="295" t="str">
        <f>IF(AS36="","",VLOOKUP(AS36,'シフト記号表（勤務時間帯）'!$D$6:$X$47,21,FALSE))</f>
        <v/>
      </c>
      <c r="AT37" s="295" t="str">
        <f>IF(AT36="","",VLOOKUP(AT36,'シフト記号表（勤務時間帯）'!$D$6:$X$47,21,FALSE))</f>
        <v/>
      </c>
      <c r="AU37" s="295" t="str">
        <f>IF(AU36="","",VLOOKUP(AU36,'シフト記号表（勤務時間帯）'!$D$6:$X$47,21,FALSE))</f>
        <v/>
      </c>
      <c r="AV37" s="296" t="str">
        <f>IF(AV36="","",VLOOKUP(AV36,'シフト記号表（勤務時間帯）'!$D$6:$X$47,21,FALSE))</f>
        <v/>
      </c>
      <c r="AW37" s="294" t="str">
        <f>IF(AW36="","",VLOOKUP(AW36,'シフト記号表（勤務時間帯）'!$D$6:$X$47,21,FALSE))</f>
        <v/>
      </c>
      <c r="AX37" s="295" t="str">
        <f>IF(AX36="","",VLOOKUP(AX36,'シフト記号表（勤務時間帯）'!$D$6:$X$47,21,FALSE))</f>
        <v/>
      </c>
      <c r="AY37" s="295" t="str">
        <f>IF(AY36="","",VLOOKUP(AY36,'シフト記号表（勤務時間帯）'!$D$6:$X$47,21,FALSE))</f>
        <v/>
      </c>
      <c r="AZ37" s="999">
        <f>IF($BC$3="４週",SUM(U37:AV37),IF($BC$3="暦月",SUM(U37:AY37),""))</f>
        <v>0</v>
      </c>
      <c r="BA37" s="1000"/>
      <c r="BB37" s="1001">
        <f>IF($BC$3="４週",AZ37/4,IF($BC$3="暦月",(AZ37/($BC$8/7)),""))</f>
        <v>0</v>
      </c>
      <c r="BC37" s="1000"/>
      <c r="BD37" s="996"/>
      <c r="BE37" s="997"/>
      <c r="BF37" s="997"/>
      <c r="BG37" s="997"/>
      <c r="BH37" s="998"/>
    </row>
    <row r="38" spans="2:60" ht="20.25" customHeight="1" x14ac:dyDescent="0.15">
      <c r="B38" s="297"/>
      <c r="C38" s="1039"/>
      <c r="D38" s="1040"/>
      <c r="E38" s="1041"/>
      <c r="F38" s="298"/>
      <c r="G38" s="299">
        <f>C36</f>
        <v>0</v>
      </c>
      <c r="H38" s="1042"/>
      <c r="I38" s="1043"/>
      <c r="J38" s="1044"/>
      <c r="K38" s="1044"/>
      <c r="L38" s="1045"/>
      <c r="M38" s="1046"/>
      <c r="N38" s="1047"/>
      <c r="O38" s="1048"/>
      <c r="P38" s="300" t="s">
        <v>430</v>
      </c>
      <c r="Q38" s="320"/>
      <c r="R38" s="320"/>
      <c r="S38" s="302"/>
      <c r="T38" s="303"/>
      <c r="U38" s="304" t="str">
        <f>IF(U36="","",VLOOKUP(U36,'シフト記号表（勤務時間帯）'!$D$6:$Z$47,23,FALSE))</f>
        <v/>
      </c>
      <c r="V38" s="305" t="str">
        <f>IF(V36="","",VLOOKUP(V36,'シフト記号表（勤務時間帯）'!$D$6:$Z$47,23,FALSE))</f>
        <v/>
      </c>
      <c r="W38" s="305" t="str">
        <f>IF(W36="","",VLOOKUP(W36,'シフト記号表（勤務時間帯）'!$D$6:$Z$47,23,FALSE))</f>
        <v/>
      </c>
      <c r="X38" s="305" t="str">
        <f>IF(X36="","",VLOOKUP(X36,'シフト記号表（勤務時間帯）'!$D$6:$Z$47,23,FALSE))</f>
        <v/>
      </c>
      <c r="Y38" s="305" t="str">
        <f>IF(Y36="","",VLOOKUP(Y36,'シフト記号表（勤務時間帯）'!$D$6:$Z$47,23,FALSE))</f>
        <v/>
      </c>
      <c r="Z38" s="305" t="str">
        <f>IF(Z36="","",VLOOKUP(Z36,'シフト記号表（勤務時間帯）'!$D$6:$Z$47,23,FALSE))</f>
        <v/>
      </c>
      <c r="AA38" s="306" t="str">
        <f>IF(AA36="","",VLOOKUP(AA36,'シフト記号表（勤務時間帯）'!$D$6:$Z$47,23,FALSE))</f>
        <v/>
      </c>
      <c r="AB38" s="304" t="str">
        <f>IF(AB36="","",VLOOKUP(AB36,'シフト記号表（勤務時間帯）'!$D$6:$Z$47,23,FALSE))</f>
        <v/>
      </c>
      <c r="AC38" s="305" t="str">
        <f>IF(AC36="","",VLOOKUP(AC36,'シフト記号表（勤務時間帯）'!$D$6:$Z$47,23,FALSE))</f>
        <v/>
      </c>
      <c r="AD38" s="305" t="str">
        <f>IF(AD36="","",VLOOKUP(AD36,'シフト記号表（勤務時間帯）'!$D$6:$Z$47,23,FALSE))</f>
        <v/>
      </c>
      <c r="AE38" s="305" t="str">
        <f>IF(AE36="","",VLOOKUP(AE36,'シフト記号表（勤務時間帯）'!$D$6:$Z$47,23,FALSE))</f>
        <v/>
      </c>
      <c r="AF38" s="305" t="str">
        <f>IF(AF36="","",VLOOKUP(AF36,'シフト記号表（勤務時間帯）'!$D$6:$Z$47,23,FALSE))</f>
        <v/>
      </c>
      <c r="AG38" s="305" t="str">
        <f>IF(AG36="","",VLOOKUP(AG36,'シフト記号表（勤務時間帯）'!$D$6:$Z$47,23,FALSE))</f>
        <v/>
      </c>
      <c r="AH38" s="306" t="str">
        <f>IF(AH36="","",VLOOKUP(AH36,'シフト記号表（勤務時間帯）'!$D$6:$Z$47,23,FALSE))</f>
        <v/>
      </c>
      <c r="AI38" s="304" t="str">
        <f>IF(AI36="","",VLOOKUP(AI36,'シフト記号表（勤務時間帯）'!$D$6:$Z$47,23,FALSE))</f>
        <v/>
      </c>
      <c r="AJ38" s="305" t="str">
        <f>IF(AJ36="","",VLOOKUP(AJ36,'シフト記号表（勤務時間帯）'!$D$6:$Z$47,23,FALSE))</f>
        <v/>
      </c>
      <c r="AK38" s="305" t="str">
        <f>IF(AK36="","",VLOOKUP(AK36,'シフト記号表（勤務時間帯）'!$D$6:$Z$47,23,FALSE))</f>
        <v/>
      </c>
      <c r="AL38" s="305" t="str">
        <f>IF(AL36="","",VLOOKUP(AL36,'シフト記号表（勤務時間帯）'!$D$6:$Z$47,23,FALSE))</f>
        <v/>
      </c>
      <c r="AM38" s="305" t="str">
        <f>IF(AM36="","",VLOOKUP(AM36,'シフト記号表（勤務時間帯）'!$D$6:$Z$47,23,FALSE))</f>
        <v/>
      </c>
      <c r="AN38" s="305" t="str">
        <f>IF(AN36="","",VLOOKUP(AN36,'シフト記号表（勤務時間帯）'!$D$6:$Z$47,23,FALSE))</f>
        <v/>
      </c>
      <c r="AO38" s="306" t="str">
        <f>IF(AO36="","",VLOOKUP(AO36,'シフト記号表（勤務時間帯）'!$D$6:$Z$47,23,FALSE))</f>
        <v/>
      </c>
      <c r="AP38" s="304" t="str">
        <f>IF(AP36="","",VLOOKUP(AP36,'シフト記号表（勤務時間帯）'!$D$6:$Z$47,23,FALSE))</f>
        <v/>
      </c>
      <c r="AQ38" s="305" t="str">
        <f>IF(AQ36="","",VLOOKUP(AQ36,'シフト記号表（勤務時間帯）'!$D$6:$Z$47,23,FALSE))</f>
        <v/>
      </c>
      <c r="AR38" s="305" t="str">
        <f>IF(AR36="","",VLOOKUP(AR36,'シフト記号表（勤務時間帯）'!$D$6:$Z$47,23,FALSE))</f>
        <v/>
      </c>
      <c r="AS38" s="305" t="str">
        <f>IF(AS36="","",VLOOKUP(AS36,'シフト記号表（勤務時間帯）'!$D$6:$Z$47,23,FALSE))</f>
        <v/>
      </c>
      <c r="AT38" s="305" t="str">
        <f>IF(AT36="","",VLOOKUP(AT36,'シフト記号表（勤務時間帯）'!$D$6:$Z$47,23,FALSE))</f>
        <v/>
      </c>
      <c r="AU38" s="305" t="str">
        <f>IF(AU36="","",VLOOKUP(AU36,'シフト記号表（勤務時間帯）'!$D$6:$Z$47,23,FALSE))</f>
        <v/>
      </c>
      <c r="AV38" s="306" t="str">
        <f>IF(AV36="","",VLOOKUP(AV36,'シフト記号表（勤務時間帯）'!$D$6:$Z$47,23,FALSE))</f>
        <v/>
      </c>
      <c r="AW38" s="304" t="str">
        <f>IF(AW36="","",VLOOKUP(AW36,'シフト記号表（勤務時間帯）'!$D$6:$Z$47,23,FALSE))</f>
        <v/>
      </c>
      <c r="AX38" s="305" t="str">
        <f>IF(AX36="","",VLOOKUP(AX36,'シフト記号表（勤務時間帯）'!$D$6:$Z$47,23,FALSE))</f>
        <v/>
      </c>
      <c r="AY38" s="305" t="str">
        <f>IF(AY36="","",VLOOKUP(AY36,'シフト記号表（勤務時間帯）'!$D$6:$Z$47,23,FALSE))</f>
        <v/>
      </c>
      <c r="AZ38" s="1002">
        <f>IF($BC$3="４週",SUM(U38:AV38),IF($BC$3="暦月",SUM(U38:AY38),""))</f>
        <v>0</v>
      </c>
      <c r="BA38" s="1003"/>
      <c r="BB38" s="1004">
        <f>IF($BC$3="４週",AZ38/4,IF($BC$3="暦月",(AZ38/($BC$8/7)),""))</f>
        <v>0</v>
      </c>
      <c r="BC38" s="1003"/>
      <c r="BD38" s="1005"/>
      <c r="BE38" s="1006"/>
      <c r="BF38" s="1006"/>
      <c r="BG38" s="1006"/>
      <c r="BH38" s="1007"/>
    </row>
    <row r="39" spans="2:60" ht="20.25" customHeight="1" x14ac:dyDescent="0.15">
      <c r="B39" s="307"/>
      <c r="C39" s="1008"/>
      <c r="D39" s="1009"/>
      <c r="E39" s="1010"/>
      <c r="F39" s="288"/>
      <c r="G39" s="289"/>
      <c r="H39" s="1017"/>
      <c r="I39" s="1020"/>
      <c r="J39" s="1021"/>
      <c r="K39" s="1021"/>
      <c r="L39" s="1022"/>
      <c r="M39" s="1029"/>
      <c r="N39" s="1030"/>
      <c r="O39" s="1031"/>
      <c r="P39" s="310" t="s">
        <v>428</v>
      </c>
      <c r="Q39" s="311"/>
      <c r="R39" s="311"/>
      <c r="S39" s="312"/>
      <c r="T39" s="313"/>
      <c r="U39" s="314"/>
      <c r="V39" s="315"/>
      <c r="W39" s="315"/>
      <c r="X39" s="315"/>
      <c r="Y39" s="315"/>
      <c r="Z39" s="315"/>
      <c r="AA39" s="316"/>
      <c r="AB39" s="314"/>
      <c r="AC39" s="315"/>
      <c r="AD39" s="315"/>
      <c r="AE39" s="315"/>
      <c r="AF39" s="315"/>
      <c r="AG39" s="315"/>
      <c r="AH39" s="316"/>
      <c r="AI39" s="314"/>
      <c r="AJ39" s="315"/>
      <c r="AK39" s="315"/>
      <c r="AL39" s="315"/>
      <c r="AM39" s="315"/>
      <c r="AN39" s="315"/>
      <c r="AO39" s="316"/>
      <c r="AP39" s="314"/>
      <c r="AQ39" s="315"/>
      <c r="AR39" s="315"/>
      <c r="AS39" s="315"/>
      <c r="AT39" s="315"/>
      <c r="AU39" s="315"/>
      <c r="AV39" s="316"/>
      <c r="AW39" s="314"/>
      <c r="AX39" s="315"/>
      <c r="AY39" s="315"/>
      <c r="AZ39" s="1038"/>
      <c r="BA39" s="992"/>
      <c r="BB39" s="991"/>
      <c r="BC39" s="992"/>
      <c r="BD39" s="993"/>
      <c r="BE39" s="994"/>
      <c r="BF39" s="994"/>
      <c r="BG39" s="994"/>
      <c r="BH39" s="995"/>
    </row>
    <row r="40" spans="2:60" ht="20.25" customHeight="1" x14ac:dyDescent="0.15">
      <c r="B40" s="287">
        <f>B37+1</f>
        <v>7</v>
      </c>
      <c r="C40" s="1011"/>
      <c r="D40" s="1012"/>
      <c r="E40" s="1013"/>
      <c r="F40" s="288">
        <f>C39</f>
        <v>0</v>
      </c>
      <c r="G40" s="289"/>
      <c r="H40" s="1018"/>
      <c r="I40" s="1023"/>
      <c r="J40" s="1024"/>
      <c r="K40" s="1024"/>
      <c r="L40" s="1025"/>
      <c r="M40" s="1032"/>
      <c r="N40" s="1033"/>
      <c r="O40" s="1034"/>
      <c r="P40" s="290" t="s">
        <v>429</v>
      </c>
      <c r="Q40" s="291"/>
      <c r="R40" s="291"/>
      <c r="S40" s="292"/>
      <c r="T40" s="293"/>
      <c r="U40" s="294" t="str">
        <f>IF(U39="","",VLOOKUP(U39,'シフト記号表（勤務時間帯）'!$D$6:$X$47,21,FALSE))</f>
        <v/>
      </c>
      <c r="V40" s="295" t="str">
        <f>IF(V39="","",VLOOKUP(V39,'シフト記号表（勤務時間帯）'!$D$6:$X$47,21,FALSE))</f>
        <v/>
      </c>
      <c r="W40" s="295" t="str">
        <f>IF(W39="","",VLOOKUP(W39,'シフト記号表（勤務時間帯）'!$D$6:$X$47,21,FALSE))</f>
        <v/>
      </c>
      <c r="X40" s="295" t="str">
        <f>IF(X39="","",VLOOKUP(X39,'シフト記号表（勤務時間帯）'!$D$6:$X$47,21,FALSE))</f>
        <v/>
      </c>
      <c r="Y40" s="295" t="str">
        <f>IF(Y39="","",VLOOKUP(Y39,'シフト記号表（勤務時間帯）'!$D$6:$X$47,21,FALSE))</f>
        <v/>
      </c>
      <c r="Z40" s="295" t="str">
        <f>IF(Z39="","",VLOOKUP(Z39,'シフト記号表（勤務時間帯）'!$D$6:$X$47,21,FALSE))</f>
        <v/>
      </c>
      <c r="AA40" s="296" t="str">
        <f>IF(AA39="","",VLOOKUP(AA39,'シフト記号表（勤務時間帯）'!$D$6:$X$47,21,FALSE))</f>
        <v/>
      </c>
      <c r="AB40" s="294" t="str">
        <f>IF(AB39="","",VLOOKUP(AB39,'シフト記号表（勤務時間帯）'!$D$6:$X$47,21,FALSE))</f>
        <v/>
      </c>
      <c r="AC40" s="295" t="str">
        <f>IF(AC39="","",VLOOKUP(AC39,'シフト記号表（勤務時間帯）'!$D$6:$X$47,21,FALSE))</f>
        <v/>
      </c>
      <c r="AD40" s="295" t="str">
        <f>IF(AD39="","",VLOOKUP(AD39,'シフト記号表（勤務時間帯）'!$D$6:$X$47,21,FALSE))</f>
        <v/>
      </c>
      <c r="AE40" s="295" t="str">
        <f>IF(AE39="","",VLOOKUP(AE39,'シフト記号表（勤務時間帯）'!$D$6:$X$47,21,FALSE))</f>
        <v/>
      </c>
      <c r="AF40" s="295" t="str">
        <f>IF(AF39="","",VLOOKUP(AF39,'シフト記号表（勤務時間帯）'!$D$6:$X$47,21,FALSE))</f>
        <v/>
      </c>
      <c r="AG40" s="295" t="str">
        <f>IF(AG39="","",VLOOKUP(AG39,'シフト記号表（勤務時間帯）'!$D$6:$X$47,21,FALSE))</f>
        <v/>
      </c>
      <c r="AH40" s="296" t="str">
        <f>IF(AH39="","",VLOOKUP(AH39,'シフト記号表（勤務時間帯）'!$D$6:$X$47,21,FALSE))</f>
        <v/>
      </c>
      <c r="AI40" s="294" t="str">
        <f>IF(AI39="","",VLOOKUP(AI39,'シフト記号表（勤務時間帯）'!$D$6:$X$47,21,FALSE))</f>
        <v/>
      </c>
      <c r="AJ40" s="295" t="str">
        <f>IF(AJ39="","",VLOOKUP(AJ39,'シフト記号表（勤務時間帯）'!$D$6:$X$47,21,FALSE))</f>
        <v/>
      </c>
      <c r="AK40" s="295" t="str">
        <f>IF(AK39="","",VLOOKUP(AK39,'シフト記号表（勤務時間帯）'!$D$6:$X$47,21,FALSE))</f>
        <v/>
      </c>
      <c r="AL40" s="295" t="str">
        <f>IF(AL39="","",VLOOKUP(AL39,'シフト記号表（勤務時間帯）'!$D$6:$X$47,21,FALSE))</f>
        <v/>
      </c>
      <c r="AM40" s="295" t="str">
        <f>IF(AM39="","",VLOOKUP(AM39,'シフト記号表（勤務時間帯）'!$D$6:$X$47,21,FALSE))</f>
        <v/>
      </c>
      <c r="AN40" s="295" t="str">
        <f>IF(AN39="","",VLOOKUP(AN39,'シフト記号表（勤務時間帯）'!$D$6:$X$47,21,FALSE))</f>
        <v/>
      </c>
      <c r="AO40" s="296" t="str">
        <f>IF(AO39="","",VLOOKUP(AO39,'シフト記号表（勤務時間帯）'!$D$6:$X$47,21,FALSE))</f>
        <v/>
      </c>
      <c r="AP40" s="294" t="str">
        <f>IF(AP39="","",VLOOKUP(AP39,'シフト記号表（勤務時間帯）'!$D$6:$X$47,21,FALSE))</f>
        <v/>
      </c>
      <c r="AQ40" s="295" t="str">
        <f>IF(AQ39="","",VLOOKUP(AQ39,'シフト記号表（勤務時間帯）'!$D$6:$X$47,21,FALSE))</f>
        <v/>
      </c>
      <c r="AR40" s="295" t="str">
        <f>IF(AR39="","",VLOOKUP(AR39,'シフト記号表（勤務時間帯）'!$D$6:$X$47,21,FALSE))</f>
        <v/>
      </c>
      <c r="AS40" s="295" t="str">
        <f>IF(AS39="","",VLOOKUP(AS39,'シフト記号表（勤務時間帯）'!$D$6:$X$47,21,FALSE))</f>
        <v/>
      </c>
      <c r="AT40" s="295" t="str">
        <f>IF(AT39="","",VLOOKUP(AT39,'シフト記号表（勤務時間帯）'!$D$6:$X$47,21,FALSE))</f>
        <v/>
      </c>
      <c r="AU40" s="295" t="str">
        <f>IF(AU39="","",VLOOKUP(AU39,'シフト記号表（勤務時間帯）'!$D$6:$X$47,21,FALSE))</f>
        <v/>
      </c>
      <c r="AV40" s="296" t="str">
        <f>IF(AV39="","",VLOOKUP(AV39,'シフト記号表（勤務時間帯）'!$D$6:$X$47,21,FALSE))</f>
        <v/>
      </c>
      <c r="AW40" s="294" t="str">
        <f>IF(AW39="","",VLOOKUP(AW39,'シフト記号表（勤務時間帯）'!$D$6:$X$47,21,FALSE))</f>
        <v/>
      </c>
      <c r="AX40" s="295" t="str">
        <f>IF(AX39="","",VLOOKUP(AX39,'シフト記号表（勤務時間帯）'!$D$6:$X$47,21,FALSE))</f>
        <v/>
      </c>
      <c r="AY40" s="295" t="str">
        <f>IF(AY39="","",VLOOKUP(AY39,'シフト記号表（勤務時間帯）'!$D$6:$X$47,21,FALSE))</f>
        <v/>
      </c>
      <c r="AZ40" s="999">
        <f>IF($BC$3="４週",SUM(U40:AV40),IF($BC$3="暦月",SUM(U40:AY40),""))</f>
        <v>0</v>
      </c>
      <c r="BA40" s="1000"/>
      <c r="BB40" s="1001">
        <f>IF($BC$3="４週",AZ40/4,IF($BC$3="暦月",(AZ40/($BC$8/7)),""))</f>
        <v>0</v>
      </c>
      <c r="BC40" s="1000"/>
      <c r="BD40" s="996"/>
      <c r="BE40" s="997"/>
      <c r="BF40" s="997"/>
      <c r="BG40" s="997"/>
      <c r="BH40" s="998"/>
    </row>
    <row r="41" spans="2:60" ht="20.25" customHeight="1" x14ac:dyDescent="0.15">
      <c r="B41" s="297"/>
      <c r="C41" s="1039"/>
      <c r="D41" s="1040"/>
      <c r="E41" s="1041"/>
      <c r="F41" s="298"/>
      <c r="G41" s="299">
        <f>C39</f>
        <v>0</v>
      </c>
      <c r="H41" s="1042"/>
      <c r="I41" s="1043"/>
      <c r="J41" s="1044"/>
      <c r="K41" s="1044"/>
      <c r="L41" s="1045"/>
      <c r="M41" s="1046"/>
      <c r="N41" s="1047"/>
      <c r="O41" s="1048"/>
      <c r="P41" s="300" t="s">
        <v>430</v>
      </c>
      <c r="Q41" s="317"/>
      <c r="R41" s="317"/>
      <c r="S41" s="318"/>
      <c r="T41" s="319"/>
      <c r="U41" s="304" t="str">
        <f>IF(U39="","",VLOOKUP(U39,'シフト記号表（勤務時間帯）'!$D$6:$Z$47,23,FALSE))</f>
        <v/>
      </c>
      <c r="V41" s="305" t="str">
        <f>IF(V39="","",VLOOKUP(V39,'シフト記号表（勤務時間帯）'!$D$6:$Z$47,23,FALSE))</f>
        <v/>
      </c>
      <c r="W41" s="305" t="str">
        <f>IF(W39="","",VLOOKUP(W39,'シフト記号表（勤務時間帯）'!$D$6:$Z$47,23,FALSE))</f>
        <v/>
      </c>
      <c r="X41" s="305" t="str">
        <f>IF(X39="","",VLOOKUP(X39,'シフト記号表（勤務時間帯）'!$D$6:$Z$47,23,FALSE))</f>
        <v/>
      </c>
      <c r="Y41" s="305" t="str">
        <f>IF(Y39="","",VLOOKUP(Y39,'シフト記号表（勤務時間帯）'!$D$6:$Z$47,23,FALSE))</f>
        <v/>
      </c>
      <c r="Z41" s="305" t="str">
        <f>IF(Z39="","",VLOOKUP(Z39,'シフト記号表（勤務時間帯）'!$D$6:$Z$47,23,FALSE))</f>
        <v/>
      </c>
      <c r="AA41" s="306" t="str">
        <f>IF(AA39="","",VLOOKUP(AA39,'シフト記号表（勤務時間帯）'!$D$6:$Z$47,23,FALSE))</f>
        <v/>
      </c>
      <c r="AB41" s="304" t="str">
        <f>IF(AB39="","",VLOOKUP(AB39,'シフト記号表（勤務時間帯）'!$D$6:$Z$47,23,FALSE))</f>
        <v/>
      </c>
      <c r="AC41" s="305" t="str">
        <f>IF(AC39="","",VLOOKUP(AC39,'シフト記号表（勤務時間帯）'!$D$6:$Z$47,23,FALSE))</f>
        <v/>
      </c>
      <c r="AD41" s="305" t="str">
        <f>IF(AD39="","",VLOOKUP(AD39,'シフト記号表（勤務時間帯）'!$D$6:$Z$47,23,FALSE))</f>
        <v/>
      </c>
      <c r="AE41" s="305" t="str">
        <f>IF(AE39="","",VLOOKUP(AE39,'シフト記号表（勤務時間帯）'!$D$6:$Z$47,23,FALSE))</f>
        <v/>
      </c>
      <c r="AF41" s="305" t="str">
        <f>IF(AF39="","",VLOOKUP(AF39,'シフト記号表（勤務時間帯）'!$D$6:$Z$47,23,FALSE))</f>
        <v/>
      </c>
      <c r="AG41" s="305" t="str">
        <f>IF(AG39="","",VLOOKUP(AG39,'シフト記号表（勤務時間帯）'!$D$6:$Z$47,23,FALSE))</f>
        <v/>
      </c>
      <c r="AH41" s="306" t="str">
        <f>IF(AH39="","",VLOOKUP(AH39,'シフト記号表（勤務時間帯）'!$D$6:$Z$47,23,FALSE))</f>
        <v/>
      </c>
      <c r="AI41" s="304" t="str">
        <f>IF(AI39="","",VLOOKUP(AI39,'シフト記号表（勤務時間帯）'!$D$6:$Z$47,23,FALSE))</f>
        <v/>
      </c>
      <c r="AJ41" s="305" t="str">
        <f>IF(AJ39="","",VLOOKUP(AJ39,'シフト記号表（勤務時間帯）'!$D$6:$Z$47,23,FALSE))</f>
        <v/>
      </c>
      <c r="AK41" s="305" t="str">
        <f>IF(AK39="","",VLOOKUP(AK39,'シフト記号表（勤務時間帯）'!$D$6:$Z$47,23,FALSE))</f>
        <v/>
      </c>
      <c r="AL41" s="305" t="str">
        <f>IF(AL39="","",VLOOKUP(AL39,'シフト記号表（勤務時間帯）'!$D$6:$Z$47,23,FALSE))</f>
        <v/>
      </c>
      <c r="AM41" s="305" t="str">
        <f>IF(AM39="","",VLOOKUP(AM39,'シフト記号表（勤務時間帯）'!$D$6:$Z$47,23,FALSE))</f>
        <v/>
      </c>
      <c r="AN41" s="305" t="str">
        <f>IF(AN39="","",VLOOKUP(AN39,'シフト記号表（勤務時間帯）'!$D$6:$Z$47,23,FALSE))</f>
        <v/>
      </c>
      <c r="AO41" s="306" t="str">
        <f>IF(AO39="","",VLOOKUP(AO39,'シフト記号表（勤務時間帯）'!$D$6:$Z$47,23,FALSE))</f>
        <v/>
      </c>
      <c r="AP41" s="304" t="str">
        <f>IF(AP39="","",VLOOKUP(AP39,'シフト記号表（勤務時間帯）'!$D$6:$Z$47,23,FALSE))</f>
        <v/>
      </c>
      <c r="AQ41" s="305" t="str">
        <f>IF(AQ39="","",VLOOKUP(AQ39,'シフト記号表（勤務時間帯）'!$D$6:$Z$47,23,FALSE))</f>
        <v/>
      </c>
      <c r="AR41" s="305" t="str">
        <f>IF(AR39="","",VLOOKUP(AR39,'シフト記号表（勤務時間帯）'!$D$6:$Z$47,23,FALSE))</f>
        <v/>
      </c>
      <c r="AS41" s="305" t="str">
        <f>IF(AS39="","",VLOOKUP(AS39,'シフト記号表（勤務時間帯）'!$D$6:$Z$47,23,FALSE))</f>
        <v/>
      </c>
      <c r="AT41" s="305" t="str">
        <f>IF(AT39="","",VLOOKUP(AT39,'シフト記号表（勤務時間帯）'!$D$6:$Z$47,23,FALSE))</f>
        <v/>
      </c>
      <c r="AU41" s="305" t="str">
        <f>IF(AU39="","",VLOOKUP(AU39,'シフト記号表（勤務時間帯）'!$D$6:$Z$47,23,FALSE))</f>
        <v/>
      </c>
      <c r="AV41" s="306" t="str">
        <f>IF(AV39="","",VLOOKUP(AV39,'シフト記号表（勤務時間帯）'!$D$6:$Z$47,23,FALSE))</f>
        <v/>
      </c>
      <c r="AW41" s="304" t="str">
        <f>IF(AW39="","",VLOOKUP(AW39,'シフト記号表（勤務時間帯）'!$D$6:$Z$47,23,FALSE))</f>
        <v/>
      </c>
      <c r="AX41" s="305" t="str">
        <f>IF(AX39="","",VLOOKUP(AX39,'シフト記号表（勤務時間帯）'!$D$6:$Z$47,23,FALSE))</f>
        <v/>
      </c>
      <c r="AY41" s="305" t="str">
        <f>IF(AY39="","",VLOOKUP(AY39,'シフト記号表（勤務時間帯）'!$D$6:$Z$47,23,FALSE))</f>
        <v/>
      </c>
      <c r="AZ41" s="1002">
        <f>IF($BC$3="４週",SUM(U41:AV41),IF($BC$3="暦月",SUM(U41:AY41),""))</f>
        <v>0</v>
      </c>
      <c r="BA41" s="1003"/>
      <c r="BB41" s="1004">
        <f>IF($BC$3="４週",AZ41/4,IF($BC$3="暦月",(AZ41/($BC$8/7)),""))</f>
        <v>0</v>
      </c>
      <c r="BC41" s="1003"/>
      <c r="BD41" s="1005"/>
      <c r="BE41" s="1006"/>
      <c r="BF41" s="1006"/>
      <c r="BG41" s="1006"/>
      <c r="BH41" s="1007"/>
    </row>
    <row r="42" spans="2:60" ht="20.25" customHeight="1" x14ac:dyDescent="0.15">
      <c r="B42" s="307"/>
      <c r="C42" s="1008"/>
      <c r="D42" s="1009"/>
      <c r="E42" s="1010"/>
      <c r="F42" s="288"/>
      <c r="G42" s="289"/>
      <c r="H42" s="1017"/>
      <c r="I42" s="1020"/>
      <c r="J42" s="1021"/>
      <c r="K42" s="1021"/>
      <c r="L42" s="1022"/>
      <c r="M42" s="1029"/>
      <c r="N42" s="1030"/>
      <c r="O42" s="1031"/>
      <c r="P42" s="310" t="s">
        <v>428</v>
      </c>
      <c r="Q42" s="311"/>
      <c r="R42" s="311"/>
      <c r="S42" s="312"/>
      <c r="T42" s="313"/>
      <c r="U42" s="314"/>
      <c r="V42" s="315"/>
      <c r="W42" s="315"/>
      <c r="X42" s="315"/>
      <c r="Y42" s="315"/>
      <c r="Z42" s="315"/>
      <c r="AA42" s="316"/>
      <c r="AB42" s="314"/>
      <c r="AC42" s="315"/>
      <c r="AD42" s="315"/>
      <c r="AE42" s="315"/>
      <c r="AF42" s="315"/>
      <c r="AG42" s="315"/>
      <c r="AH42" s="316"/>
      <c r="AI42" s="314"/>
      <c r="AJ42" s="315"/>
      <c r="AK42" s="315"/>
      <c r="AL42" s="315"/>
      <c r="AM42" s="315"/>
      <c r="AN42" s="315"/>
      <c r="AO42" s="316"/>
      <c r="AP42" s="314"/>
      <c r="AQ42" s="315"/>
      <c r="AR42" s="315"/>
      <c r="AS42" s="315"/>
      <c r="AT42" s="315"/>
      <c r="AU42" s="315"/>
      <c r="AV42" s="316"/>
      <c r="AW42" s="314"/>
      <c r="AX42" s="315"/>
      <c r="AY42" s="315"/>
      <c r="AZ42" s="1038"/>
      <c r="BA42" s="992"/>
      <c r="BB42" s="991"/>
      <c r="BC42" s="992"/>
      <c r="BD42" s="993"/>
      <c r="BE42" s="994"/>
      <c r="BF42" s="994"/>
      <c r="BG42" s="994"/>
      <c r="BH42" s="995"/>
    </row>
    <row r="43" spans="2:60" ht="20.25" customHeight="1" x14ac:dyDescent="0.15">
      <c r="B43" s="287">
        <f>B40+1</f>
        <v>8</v>
      </c>
      <c r="C43" s="1011"/>
      <c r="D43" s="1012"/>
      <c r="E43" s="1013"/>
      <c r="F43" s="288">
        <f>C42</f>
        <v>0</v>
      </c>
      <c r="G43" s="289"/>
      <c r="H43" s="1018"/>
      <c r="I43" s="1023"/>
      <c r="J43" s="1024"/>
      <c r="K43" s="1024"/>
      <c r="L43" s="1025"/>
      <c r="M43" s="1032"/>
      <c r="N43" s="1033"/>
      <c r="O43" s="1034"/>
      <c r="P43" s="290" t="s">
        <v>429</v>
      </c>
      <c r="Q43" s="291"/>
      <c r="R43" s="291"/>
      <c r="S43" s="292"/>
      <c r="T43" s="293"/>
      <c r="U43" s="294" t="str">
        <f>IF(U42="","",VLOOKUP(U42,'シフト記号表（勤務時間帯）'!$D$6:$X$47,21,FALSE))</f>
        <v/>
      </c>
      <c r="V43" s="295" t="str">
        <f>IF(V42="","",VLOOKUP(V42,'シフト記号表（勤務時間帯）'!$D$6:$X$47,21,FALSE))</f>
        <v/>
      </c>
      <c r="W43" s="295" t="str">
        <f>IF(W42="","",VLOOKUP(W42,'シフト記号表（勤務時間帯）'!$D$6:$X$47,21,FALSE))</f>
        <v/>
      </c>
      <c r="X43" s="295" t="str">
        <f>IF(X42="","",VLOOKUP(X42,'シフト記号表（勤務時間帯）'!$D$6:$X$47,21,FALSE))</f>
        <v/>
      </c>
      <c r="Y43" s="295" t="str">
        <f>IF(Y42="","",VLOOKUP(Y42,'シフト記号表（勤務時間帯）'!$D$6:$X$47,21,FALSE))</f>
        <v/>
      </c>
      <c r="Z43" s="295" t="str">
        <f>IF(Z42="","",VLOOKUP(Z42,'シフト記号表（勤務時間帯）'!$D$6:$X$47,21,FALSE))</f>
        <v/>
      </c>
      <c r="AA43" s="296" t="str">
        <f>IF(AA42="","",VLOOKUP(AA42,'シフト記号表（勤務時間帯）'!$D$6:$X$47,21,FALSE))</f>
        <v/>
      </c>
      <c r="AB43" s="294" t="str">
        <f>IF(AB42="","",VLOOKUP(AB42,'シフト記号表（勤務時間帯）'!$D$6:$X$47,21,FALSE))</f>
        <v/>
      </c>
      <c r="AC43" s="295" t="str">
        <f>IF(AC42="","",VLOOKUP(AC42,'シフト記号表（勤務時間帯）'!$D$6:$X$47,21,FALSE))</f>
        <v/>
      </c>
      <c r="AD43" s="295" t="str">
        <f>IF(AD42="","",VLOOKUP(AD42,'シフト記号表（勤務時間帯）'!$D$6:$X$47,21,FALSE))</f>
        <v/>
      </c>
      <c r="AE43" s="295" t="str">
        <f>IF(AE42="","",VLOOKUP(AE42,'シフト記号表（勤務時間帯）'!$D$6:$X$47,21,FALSE))</f>
        <v/>
      </c>
      <c r="AF43" s="295" t="str">
        <f>IF(AF42="","",VLOOKUP(AF42,'シフト記号表（勤務時間帯）'!$D$6:$X$47,21,FALSE))</f>
        <v/>
      </c>
      <c r="AG43" s="295" t="str">
        <f>IF(AG42="","",VLOOKUP(AG42,'シフト記号表（勤務時間帯）'!$D$6:$X$47,21,FALSE))</f>
        <v/>
      </c>
      <c r="AH43" s="296" t="str">
        <f>IF(AH42="","",VLOOKUP(AH42,'シフト記号表（勤務時間帯）'!$D$6:$X$47,21,FALSE))</f>
        <v/>
      </c>
      <c r="AI43" s="294" t="str">
        <f>IF(AI42="","",VLOOKUP(AI42,'シフト記号表（勤務時間帯）'!$D$6:$X$47,21,FALSE))</f>
        <v/>
      </c>
      <c r="AJ43" s="295" t="str">
        <f>IF(AJ42="","",VLOOKUP(AJ42,'シフト記号表（勤務時間帯）'!$D$6:$X$47,21,FALSE))</f>
        <v/>
      </c>
      <c r="AK43" s="295" t="str">
        <f>IF(AK42="","",VLOOKUP(AK42,'シフト記号表（勤務時間帯）'!$D$6:$X$47,21,FALSE))</f>
        <v/>
      </c>
      <c r="AL43" s="295" t="str">
        <f>IF(AL42="","",VLOOKUP(AL42,'シフト記号表（勤務時間帯）'!$D$6:$X$47,21,FALSE))</f>
        <v/>
      </c>
      <c r="AM43" s="295" t="str">
        <f>IF(AM42="","",VLOOKUP(AM42,'シフト記号表（勤務時間帯）'!$D$6:$X$47,21,FALSE))</f>
        <v/>
      </c>
      <c r="AN43" s="295" t="str">
        <f>IF(AN42="","",VLOOKUP(AN42,'シフト記号表（勤務時間帯）'!$D$6:$X$47,21,FALSE))</f>
        <v/>
      </c>
      <c r="AO43" s="296" t="str">
        <f>IF(AO42="","",VLOOKUP(AO42,'シフト記号表（勤務時間帯）'!$D$6:$X$47,21,FALSE))</f>
        <v/>
      </c>
      <c r="AP43" s="294" t="str">
        <f>IF(AP42="","",VLOOKUP(AP42,'シフト記号表（勤務時間帯）'!$D$6:$X$47,21,FALSE))</f>
        <v/>
      </c>
      <c r="AQ43" s="295" t="str">
        <f>IF(AQ42="","",VLOOKUP(AQ42,'シフト記号表（勤務時間帯）'!$D$6:$X$47,21,FALSE))</f>
        <v/>
      </c>
      <c r="AR43" s="295" t="str">
        <f>IF(AR42="","",VLOOKUP(AR42,'シフト記号表（勤務時間帯）'!$D$6:$X$47,21,FALSE))</f>
        <v/>
      </c>
      <c r="AS43" s="295" t="str">
        <f>IF(AS42="","",VLOOKUP(AS42,'シフト記号表（勤務時間帯）'!$D$6:$X$47,21,FALSE))</f>
        <v/>
      </c>
      <c r="AT43" s="295" t="str">
        <f>IF(AT42="","",VLOOKUP(AT42,'シフト記号表（勤務時間帯）'!$D$6:$X$47,21,FALSE))</f>
        <v/>
      </c>
      <c r="AU43" s="295" t="str">
        <f>IF(AU42="","",VLOOKUP(AU42,'シフト記号表（勤務時間帯）'!$D$6:$X$47,21,FALSE))</f>
        <v/>
      </c>
      <c r="AV43" s="296" t="str">
        <f>IF(AV42="","",VLOOKUP(AV42,'シフト記号表（勤務時間帯）'!$D$6:$X$47,21,FALSE))</f>
        <v/>
      </c>
      <c r="AW43" s="294" t="str">
        <f>IF(AW42="","",VLOOKUP(AW42,'シフト記号表（勤務時間帯）'!$D$6:$X$47,21,FALSE))</f>
        <v/>
      </c>
      <c r="AX43" s="295" t="str">
        <f>IF(AX42="","",VLOOKUP(AX42,'シフト記号表（勤務時間帯）'!$D$6:$X$47,21,FALSE))</f>
        <v/>
      </c>
      <c r="AY43" s="295" t="str">
        <f>IF(AY42="","",VLOOKUP(AY42,'シフト記号表（勤務時間帯）'!$D$6:$X$47,21,FALSE))</f>
        <v/>
      </c>
      <c r="AZ43" s="999">
        <f>IF($BC$3="４週",SUM(U43:AV43),IF($BC$3="暦月",SUM(U43:AY43),""))</f>
        <v>0</v>
      </c>
      <c r="BA43" s="1000"/>
      <c r="BB43" s="1001">
        <f>IF($BC$3="４週",AZ43/4,IF($BC$3="暦月",(AZ43/($BC$8/7)),""))</f>
        <v>0</v>
      </c>
      <c r="BC43" s="1000"/>
      <c r="BD43" s="996"/>
      <c r="BE43" s="997"/>
      <c r="BF43" s="997"/>
      <c r="BG43" s="997"/>
      <c r="BH43" s="998"/>
    </row>
    <row r="44" spans="2:60" ht="20.25" customHeight="1" x14ac:dyDescent="0.15">
      <c r="B44" s="297"/>
      <c r="C44" s="1039"/>
      <c r="D44" s="1040"/>
      <c r="E44" s="1041"/>
      <c r="F44" s="298"/>
      <c r="G44" s="299">
        <f>C42</f>
        <v>0</v>
      </c>
      <c r="H44" s="1042"/>
      <c r="I44" s="1043"/>
      <c r="J44" s="1044"/>
      <c r="K44" s="1044"/>
      <c r="L44" s="1045"/>
      <c r="M44" s="1046"/>
      <c r="N44" s="1047"/>
      <c r="O44" s="1048"/>
      <c r="P44" s="300" t="s">
        <v>430</v>
      </c>
      <c r="Q44" s="320"/>
      <c r="R44" s="320"/>
      <c r="S44" s="302"/>
      <c r="T44" s="303"/>
      <c r="U44" s="304" t="str">
        <f>IF(U42="","",VLOOKUP(U42,'シフト記号表（勤務時間帯）'!$D$6:$Z$47,23,FALSE))</f>
        <v/>
      </c>
      <c r="V44" s="305" t="str">
        <f>IF(V42="","",VLOOKUP(V42,'シフト記号表（勤務時間帯）'!$D$6:$Z$47,23,FALSE))</f>
        <v/>
      </c>
      <c r="W44" s="305" t="str">
        <f>IF(W42="","",VLOOKUP(W42,'シフト記号表（勤務時間帯）'!$D$6:$Z$47,23,FALSE))</f>
        <v/>
      </c>
      <c r="X44" s="305" t="str">
        <f>IF(X42="","",VLOOKUP(X42,'シフト記号表（勤務時間帯）'!$D$6:$Z$47,23,FALSE))</f>
        <v/>
      </c>
      <c r="Y44" s="305" t="str">
        <f>IF(Y42="","",VLOOKUP(Y42,'シフト記号表（勤務時間帯）'!$D$6:$Z$47,23,FALSE))</f>
        <v/>
      </c>
      <c r="Z44" s="305" t="str">
        <f>IF(Z42="","",VLOOKUP(Z42,'シフト記号表（勤務時間帯）'!$D$6:$Z$47,23,FALSE))</f>
        <v/>
      </c>
      <c r="AA44" s="306" t="str">
        <f>IF(AA42="","",VLOOKUP(AA42,'シフト記号表（勤務時間帯）'!$D$6:$Z$47,23,FALSE))</f>
        <v/>
      </c>
      <c r="AB44" s="304" t="str">
        <f>IF(AB42="","",VLOOKUP(AB42,'シフト記号表（勤務時間帯）'!$D$6:$Z$47,23,FALSE))</f>
        <v/>
      </c>
      <c r="AC44" s="305" t="str">
        <f>IF(AC42="","",VLOOKUP(AC42,'シフト記号表（勤務時間帯）'!$D$6:$Z$47,23,FALSE))</f>
        <v/>
      </c>
      <c r="AD44" s="305" t="str">
        <f>IF(AD42="","",VLOOKUP(AD42,'シフト記号表（勤務時間帯）'!$D$6:$Z$47,23,FALSE))</f>
        <v/>
      </c>
      <c r="AE44" s="305" t="str">
        <f>IF(AE42="","",VLOOKUP(AE42,'シフト記号表（勤務時間帯）'!$D$6:$Z$47,23,FALSE))</f>
        <v/>
      </c>
      <c r="AF44" s="305" t="str">
        <f>IF(AF42="","",VLOOKUP(AF42,'シフト記号表（勤務時間帯）'!$D$6:$Z$47,23,FALSE))</f>
        <v/>
      </c>
      <c r="AG44" s="305" t="str">
        <f>IF(AG42="","",VLOOKUP(AG42,'シフト記号表（勤務時間帯）'!$D$6:$Z$47,23,FALSE))</f>
        <v/>
      </c>
      <c r="AH44" s="306" t="str">
        <f>IF(AH42="","",VLOOKUP(AH42,'シフト記号表（勤務時間帯）'!$D$6:$Z$47,23,FALSE))</f>
        <v/>
      </c>
      <c r="AI44" s="304" t="str">
        <f>IF(AI42="","",VLOOKUP(AI42,'シフト記号表（勤務時間帯）'!$D$6:$Z$47,23,FALSE))</f>
        <v/>
      </c>
      <c r="AJ44" s="305" t="str">
        <f>IF(AJ42="","",VLOOKUP(AJ42,'シフト記号表（勤務時間帯）'!$D$6:$Z$47,23,FALSE))</f>
        <v/>
      </c>
      <c r="AK44" s="305" t="str">
        <f>IF(AK42="","",VLOOKUP(AK42,'シフト記号表（勤務時間帯）'!$D$6:$Z$47,23,FALSE))</f>
        <v/>
      </c>
      <c r="AL44" s="305" t="str">
        <f>IF(AL42="","",VLOOKUP(AL42,'シフト記号表（勤務時間帯）'!$D$6:$Z$47,23,FALSE))</f>
        <v/>
      </c>
      <c r="AM44" s="305" t="str">
        <f>IF(AM42="","",VLOOKUP(AM42,'シフト記号表（勤務時間帯）'!$D$6:$Z$47,23,FALSE))</f>
        <v/>
      </c>
      <c r="AN44" s="305" t="str">
        <f>IF(AN42="","",VLOOKUP(AN42,'シフト記号表（勤務時間帯）'!$D$6:$Z$47,23,FALSE))</f>
        <v/>
      </c>
      <c r="AO44" s="306" t="str">
        <f>IF(AO42="","",VLOOKUP(AO42,'シフト記号表（勤務時間帯）'!$D$6:$Z$47,23,FALSE))</f>
        <v/>
      </c>
      <c r="AP44" s="304" t="str">
        <f>IF(AP42="","",VLOOKUP(AP42,'シフト記号表（勤務時間帯）'!$D$6:$Z$47,23,FALSE))</f>
        <v/>
      </c>
      <c r="AQ44" s="305" t="str">
        <f>IF(AQ42="","",VLOOKUP(AQ42,'シフト記号表（勤務時間帯）'!$D$6:$Z$47,23,FALSE))</f>
        <v/>
      </c>
      <c r="AR44" s="305" t="str">
        <f>IF(AR42="","",VLOOKUP(AR42,'シフト記号表（勤務時間帯）'!$D$6:$Z$47,23,FALSE))</f>
        <v/>
      </c>
      <c r="AS44" s="305" t="str">
        <f>IF(AS42="","",VLOOKUP(AS42,'シフト記号表（勤務時間帯）'!$D$6:$Z$47,23,FALSE))</f>
        <v/>
      </c>
      <c r="AT44" s="305" t="str">
        <f>IF(AT42="","",VLOOKUP(AT42,'シフト記号表（勤務時間帯）'!$D$6:$Z$47,23,FALSE))</f>
        <v/>
      </c>
      <c r="AU44" s="305" t="str">
        <f>IF(AU42="","",VLOOKUP(AU42,'シフト記号表（勤務時間帯）'!$D$6:$Z$47,23,FALSE))</f>
        <v/>
      </c>
      <c r="AV44" s="306" t="str">
        <f>IF(AV42="","",VLOOKUP(AV42,'シフト記号表（勤務時間帯）'!$D$6:$Z$47,23,FALSE))</f>
        <v/>
      </c>
      <c r="AW44" s="304" t="str">
        <f>IF(AW42="","",VLOOKUP(AW42,'シフト記号表（勤務時間帯）'!$D$6:$Z$47,23,FALSE))</f>
        <v/>
      </c>
      <c r="AX44" s="305" t="str">
        <f>IF(AX42="","",VLOOKUP(AX42,'シフト記号表（勤務時間帯）'!$D$6:$Z$47,23,FALSE))</f>
        <v/>
      </c>
      <c r="AY44" s="305" t="str">
        <f>IF(AY42="","",VLOOKUP(AY42,'シフト記号表（勤務時間帯）'!$D$6:$Z$47,23,FALSE))</f>
        <v/>
      </c>
      <c r="AZ44" s="1002">
        <f>IF($BC$3="４週",SUM(U44:AV44),IF($BC$3="暦月",SUM(U44:AY44),""))</f>
        <v>0</v>
      </c>
      <c r="BA44" s="1003"/>
      <c r="BB44" s="1004">
        <f>IF($BC$3="４週",AZ44/4,IF($BC$3="暦月",(AZ44/($BC$8/7)),""))</f>
        <v>0</v>
      </c>
      <c r="BC44" s="1003"/>
      <c r="BD44" s="1005"/>
      <c r="BE44" s="1006"/>
      <c r="BF44" s="1006"/>
      <c r="BG44" s="1006"/>
      <c r="BH44" s="1007"/>
    </row>
    <row r="45" spans="2:60" ht="20.25" customHeight="1" x14ac:dyDescent="0.15">
      <c r="B45" s="307"/>
      <c r="C45" s="1008"/>
      <c r="D45" s="1009"/>
      <c r="E45" s="1010"/>
      <c r="F45" s="288"/>
      <c r="G45" s="289"/>
      <c r="H45" s="1017"/>
      <c r="I45" s="1020"/>
      <c r="J45" s="1021"/>
      <c r="K45" s="1021"/>
      <c r="L45" s="1022"/>
      <c r="M45" s="1029"/>
      <c r="N45" s="1030"/>
      <c r="O45" s="1031"/>
      <c r="P45" s="310" t="s">
        <v>428</v>
      </c>
      <c r="Q45" s="311"/>
      <c r="R45" s="311"/>
      <c r="S45" s="312"/>
      <c r="T45" s="313"/>
      <c r="U45" s="314"/>
      <c r="V45" s="315"/>
      <c r="W45" s="315"/>
      <c r="X45" s="315"/>
      <c r="Y45" s="315"/>
      <c r="Z45" s="315"/>
      <c r="AA45" s="316"/>
      <c r="AB45" s="314"/>
      <c r="AC45" s="315"/>
      <c r="AD45" s="315"/>
      <c r="AE45" s="315"/>
      <c r="AF45" s="315"/>
      <c r="AG45" s="315"/>
      <c r="AH45" s="316"/>
      <c r="AI45" s="314"/>
      <c r="AJ45" s="315"/>
      <c r="AK45" s="315"/>
      <c r="AL45" s="315"/>
      <c r="AM45" s="315"/>
      <c r="AN45" s="315"/>
      <c r="AO45" s="316"/>
      <c r="AP45" s="314"/>
      <c r="AQ45" s="315"/>
      <c r="AR45" s="315"/>
      <c r="AS45" s="315"/>
      <c r="AT45" s="315"/>
      <c r="AU45" s="315"/>
      <c r="AV45" s="316"/>
      <c r="AW45" s="314"/>
      <c r="AX45" s="315"/>
      <c r="AY45" s="315"/>
      <c r="AZ45" s="1038"/>
      <c r="BA45" s="992"/>
      <c r="BB45" s="991"/>
      <c r="BC45" s="992"/>
      <c r="BD45" s="993"/>
      <c r="BE45" s="994"/>
      <c r="BF45" s="994"/>
      <c r="BG45" s="994"/>
      <c r="BH45" s="995"/>
    </row>
    <row r="46" spans="2:60" ht="20.25" customHeight="1" x14ac:dyDescent="0.15">
      <c r="B46" s="287">
        <f>B43+1</f>
        <v>9</v>
      </c>
      <c r="C46" s="1011"/>
      <c r="D46" s="1012"/>
      <c r="E46" s="1013"/>
      <c r="F46" s="288">
        <f>C45</f>
        <v>0</v>
      </c>
      <c r="G46" s="289"/>
      <c r="H46" s="1018"/>
      <c r="I46" s="1023"/>
      <c r="J46" s="1024"/>
      <c r="K46" s="1024"/>
      <c r="L46" s="1025"/>
      <c r="M46" s="1032"/>
      <c r="N46" s="1033"/>
      <c r="O46" s="1034"/>
      <c r="P46" s="290" t="s">
        <v>429</v>
      </c>
      <c r="Q46" s="291"/>
      <c r="R46" s="291"/>
      <c r="S46" s="292"/>
      <c r="T46" s="293"/>
      <c r="U46" s="294" t="str">
        <f>IF(U45="","",VLOOKUP(U45,'シフト記号表（勤務時間帯）'!$D$6:$X$47,21,FALSE))</f>
        <v/>
      </c>
      <c r="V46" s="295" t="str">
        <f>IF(V45="","",VLOOKUP(V45,'シフト記号表（勤務時間帯）'!$D$6:$X$47,21,FALSE))</f>
        <v/>
      </c>
      <c r="W46" s="295" t="str">
        <f>IF(W45="","",VLOOKUP(W45,'シフト記号表（勤務時間帯）'!$D$6:$X$47,21,FALSE))</f>
        <v/>
      </c>
      <c r="X46" s="295" t="str">
        <f>IF(X45="","",VLOOKUP(X45,'シフト記号表（勤務時間帯）'!$D$6:$X$47,21,FALSE))</f>
        <v/>
      </c>
      <c r="Y46" s="295" t="str">
        <f>IF(Y45="","",VLOOKUP(Y45,'シフト記号表（勤務時間帯）'!$D$6:$X$47,21,FALSE))</f>
        <v/>
      </c>
      <c r="Z46" s="295" t="str">
        <f>IF(Z45="","",VLOOKUP(Z45,'シフト記号表（勤務時間帯）'!$D$6:$X$47,21,FALSE))</f>
        <v/>
      </c>
      <c r="AA46" s="296" t="str">
        <f>IF(AA45="","",VLOOKUP(AA45,'シフト記号表（勤務時間帯）'!$D$6:$X$47,21,FALSE))</f>
        <v/>
      </c>
      <c r="AB46" s="294" t="str">
        <f>IF(AB45="","",VLOOKUP(AB45,'シフト記号表（勤務時間帯）'!$D$6:$X$47,21,FALSE))</f>
        <v/>
      </c>
      <c r="AC46" s="295" t="str">
        <f>IF(AC45="","",VLOOKUP(AC45,'シフト記号表（勤務時間帯）'!$D$6:$X$47,21,FALSE))</f>
        <v/>
      </c>
      <c r="AD46" s="295" t="str">
        <f>IF(AD45="","",VLOOKUP(AD45,'シフト記号表（勤務時間帯）'!$D$6:$X$47,21,FALSE))</f>
        <v/>
      </c>
      <c r="AE46" s="295" t="str">
        <f>IF(AE45="","",VLOOKUP(AE45,'シフト記号表（勤務時間帯）'!$D$6:$X$47,21,FALSE))</f>
        <v/>
      </c>
      <c r="AF46" s="295" t="str">
        <f>IF(AF45="","",VLOOKUP(AF45,'シフト記号表（勤務時間帯）'!$D$6:$X$47,21,FALSE))</f>
        <v/>
      </c>
      <c r="AG46" s="295" t="str">
        <f>IF(AG45="","",VLOOKUP(AG45,'シフト記号表（勤務時間帯）'!$D$6:$X$47,21,FALSE))</f>
        <v/>
      </c>
      <c r="AH46" s="296" t="str">
        <f>IF(AH45="","",VLOOKUP(AH45,'シフト記号表（勤務時間帯）'!$D$6:$X$47,21,FALSE))</f>
        <v/>
      </c>
      <c r="AI46" s="294" t="str">
        <f>IF(AI45="","",VLOOKUP(AI45,'シフト記号表（勤務時間帯）'!$D$6:$X$47,21,FALSE))</f>
        <v/>
      </c>
      <c r="AJ46" s="295" t="str">
        <f>IF(AJ45="","",VLOOKUP(AJ45,'シフト記号表（勤務時間帯）'!$D$6:$X$47,21,FALSE))</f>
        <v/>
      </c>
      <c r="AK46" s="295" t="str">
        <f>IF(AK45="","",VLOOKUP(AK45,'シフト記号表（勤務時間帯）'!$D$6:$X$47,21,FALSE))</f>
        <v/>
      </c>
      <c r="AL46" s="295" t="str">
        <f>IF(AL45="","",VLOOKUP(AL45,'シフト記号表（勤務時間帯）'!$D$6:$X$47,21,FALSE))</f>
        <v/>
      </c>
      <c r="AM46" s="295" t="str">
        <f>IF(AM45="","",VLOOKUP(AM45,'シフト記号表（勤務時間帯）'!$D$6:$X$47,21,FALSE))</f>
        <v/>
      </c>
      <c r="AN46" s="295" t="str">
        <f>IF(AN45="","",VLOOKUP(AN45,'シフト記号表（勤務時間帯）'!$D$6:$X$47,21,FALSE))</f>
        <v/>
      </c>
      <c r="AO46" s="296" t="str">
        <f>IF(AO45="","",VLOOKUP(AO45,'シフト記号表（勤務時間帯）'!$D$6:$X$47,21,FALSE))</f>
        <v/>
      </c>
      <c r="AP46" s="294" t="str">
        <f>IF(AP45="","",VLOOKUP(AP45,'シフト記号表（勤務時間帯）'!$D$6:$X$47,21,FALSE))</f>
        <v/>
      </c>
      <c r="AQ46" s="295" t="str">
        <f>IF(AQ45="","",VLOOKUP(AQ45,'シフト記号表（勤務時間帯）'!$D$6:$X$47,21,FALSE))</f>
        <v/>
      </c>
      <c r="AR46" s="295" t="str">
        <f>IF(AR45="","",VLOOKUP(AR45,'シフト記号表（勤務時間帯）'!$D$6:$X$47,21,FALSE))</f>
        <v/>
      </c>
      <c r="AS46" s="295" t="str">
        <f>IF(AS45="","",VLOOKUP(AS45,'シフト記号表（勤務時間帯）'!$D$6:$X$47,21,FALSE))</f>
        <v/>
      </c>
      <c r="AT46" s="295" t="str">
        <f>IF(AT45="","",VLOOKUP(AT45,'シフト記号表（勤務時間帯）'!$D$6:$X$47,21,FALSE))</f>
        <v/>
      </c>
      <c r="AU46" s="295" t="str">
        <f>IF(AU45="","",VLOOKUP(AU45,'シフト記号表（勤務時間帯）'!$D$6:$X$47,21,FALSE))</f>
        <v/>
      </c>
      <c r="AV46" s="296" t="str">
        <f>IF(AV45="","",VLOOKUP(AV45,'シフト記号表（勤務時間帯）'!$D$6:$X$47,21,FALSE))</f>
        <v/>
      </c>
      <c r="AW46" s="294" t="str">
        <f>IF(AW45="","",VLOOKUP(AW45,'シフト記号表（勤務時間帯）'!$D$6:$X$47,21,FALSE))</f>
        <v/>
      </c>
      <c r="AX46" s="295" t="str">
        <f>IF(AX45="","",VLOOKUP(AX45,'シフト記号表（勤務時間帯）'!$D$6:$X$47,21,FALSE))</f>
        <v/>
      </c>
      <c r="AY46" s="295" t="str">
        <f>IF(AY45="","",VLOOKUP(AY45,'シフト記号表（勤務時間帯）'!$D$6:$X$47,21,FALSE))</f>
        <v/>
      </c>
      <c r="AZ46" s="999">
        <f>IF($BC$3="４週",SUM(U46:AV46),IF($BC$3="暦月",SUM(U46:AY46),""))</f>
        <v>0</v>
      </c>
      <c r="BA46" s="1000"/>
      <c r="BB46" s="1001">
        <f>IF($BC$3="４週",AZ46/4,IF($BC$3="暦月",(AZ46/($BC$8/7)),""))</f>
        <v>0</v>
      </c>
      <c r="BC46" s="1000"/>
      <c r="BD46" s="996"/>
      <c r="BE46" s="997"/>
      <c r="BF46" s="997"/>
      <c r="BG46" s="997"/>
      <c r="BH46" s="998"/>
    </row>
    <row r="47" spans="2:60" ht="20.25" customHeight="1" x14ac:dyDescent="0.15">
      <c r="B47" s="297"/>
      <c r="C47" s="1039"/>
      <c r="D47" s="1040"/>
      <c r="E47" s="1041"/>
      <c r="F47" s="298"/>
      <c r="G47" s="299">
        <f>C45</f>
        <v>0</v>
      </c>
      <c r="H47" s="1042"/>
      <c r="I47" s="1043"/>
      <c r="J47" s="1044"/>
      <c r="K47" s="1044"/>
      <c r="L47" s="1045"/>
      <c r="M47" s="1046"/>
      <c r="N47" s="1047"/>
      <c r="O47" s="1048"/>
      <c r="P47" s="300" t="s">
        <v>430</v>
      </c>
      <c r="Q47" s="301"/>
      <c r="R47" s="301"/>
      <c r="S47" s="321"/>
      <c r="T47" s="322"/>
      <c r="U47" s="304" t="str">
        <f>IF(U45="","",VLOOKUP(U45,'シフト記号表（勤務時間帯）'!$D$6:$Z$47,23,FALSE))</f>
        <v/>
      </c>
      <c r="V47" s="305" t="str">
        <f>IF(V45="","",VLOOKUP(V45,'シフト記号表（勤務時間帯）'!$D$6:$Z$47,23,FALSE))</f>
        <v/>
      </c>
      <c r="W47" s="305" t="str">
        <f>IF(W45="","",VLOOKUP(W45,'シフト記号表（勤務時間帯）'!$D$6:$Z$47,23,FALSE))</f>
        <v/>
      </c>
      <c r="X47" s="305" t="str">
        <f>IF(X45="","",VLOOKUP(X45,'シフト記号表（勤務時間帯）'!$D$6:$Z$47,23,FALSE))</f>
        <v/>
      </c>
      <c r="Y47" s="305" t="str">
        <f>IF(Y45="","",VLOOKUP(Y45,'シフト記号表（勤務時間帯）'!$D$6:$Z$47,23,FALSE))</f>
        <v/>
      </c>
      <c r="Z47" s="305" t="str">
        <f>IF(Z45="","",VLOOKUP(Z45,'シフト記号表（勤務時間帯）'!$D$6:$Z$47,23,FALSE))</f>
        <v/>
      </c>
      <c r="AA47" s="306" t="str">
        <f>IF(AA45="","",VLOOKUP(AA45,'シフト記号表（勤務時間帯）'!$D$6:$Z$47,23,FALSE))</f>
        <v/>
      </c>
      <c r="AB47" s="304" t="str">
        <f>IF(AB45="","",VLOOKUP(AB45,'シフト記号表（勤務時間帯）'!$D$6:$Z$47,23,FALSE))</f>
        <v/>
      </c>
      <c r="AC47" s="305" t="str">
        <f>IF(AC45="","",VLOOKUP(AC45,'シフト記号表（勤務時間帯）'!$D$6:$Z$47,23,FALSE))</f>
        <v/>
      </c>
      <c r="AD47" s="305" t="str">
        <f>IF(AD45="","",VLOOKUP(AD45,'シフト記号表（勤務時間帯）'!$D$6:$Z$47,23,FALSE))</f>
        <v/>
      </c>
      <c r="AE47" s="305" t="str">
        <f>IF(AE45="","",VLOOKUP(AE45,'シフト記号表（勤務時間帯）'!$D$6:$Z$47,23,FALSE))</f>
        <v/>
      </c>
      <c r="AF47" s="305" t="str">
        <f>IF(AF45="","",VLOOKUP(AF45,'シフト記号表（勤務時間帯）'!$D$6:$Z$47,23,FALSE))</f>
        <v/>
      </c>
      <c r="AG47" s="305" t="str">
        <f>IF(AG45="","",VLOOKUP(AG45,'シフト記号表（勤務時間帯）'!$D$6:$Z$47,23,FALSE))</f>
        <v/>
      </c>
      <c r="AH47" s="306" t="str">
        <f>IF(AH45="","",VLOOKUP(AH45,'シフト記号表（勤務時間帯）'!$D$6:$Z$47,23,FALSE))</f>
        <v/>
      </c>
      <c r="AI47" s="304" t="str">
        <f>IF(AI45="","",VLOOKUP(AI45,'シフト記号表（勤務時間帯）'!$D$6:$Z$47,23,FALSE))</f>
        <v/>
      </c>
      <c r="AJ47" s="305" t="str">
        <f>IF(AJ45="","",VLOOKUP(AJ45,'シフト記号表（勤務時間帯）'!$D$6:$Z$47,23,FALSE))</f>
        <v/>
      </c>
      <c r="AK47" s="305" t="str">
        <f>IF(AK45="","",VLOOKUP(AK45,'シフト記号表（勤務時間帯）'!$D$6:$Z$47,23,FALSE))</f>
        <v/>
      </c>
      <c r="AL47" s="305" t="str">
        <f>IF(AL45="","",VLOOKUP(AL45,'シフト記号表（勤務時間帯）'!$D$6:$Z$47,23,FALSE))</f>
        <v/>
      </c>
      <c r="AM47" s="305" t="str">
        <f>IF(AM45="","",VLOOKUP(AM45,'シフト記号表（勤務時間帯）'!$D$6:$Z$47,23,FALSE))</f>
        <v/>
      </c>
      <c r="AN47" s="305" t="str">
        <f>IF(AN45="","",VLOOKUP(AN45,'シフト記号表（勤務時間帯）'!$D$6:$Z$47,23,FALSE))</f>
        <v/>
      </c>
      <c r="AO47" s="306" t="str">
        <f>IF(AO45="","",VLOOKUP(AO45,'シフト記号表（勤務時間帯）'!$D$6:$Z$47,23,FALSE))</f>
        <v/>
      </c>
      <c r="AP47" s="304" t="str">
        <f>IF(AP45="","",VLOOKUP(AP45,'シフト記号表（勤務時間帯）'!$D$6:$Z$47,23,FALSE))</f>
        <v/>
      </c>
      <c r="AQ47" s="305" t="str">
        <f>IF(AQ45="","",VLOOKUP(AQ45,'シフト記号表（勤務時間帯）'!$D$6:$Z$47,23,FALSE))</f>
        <v/>
      </c>
      <c r="AR47" s="305" t="str">
        <f>IF(AR45="","",VLOOKUP(AR45,'シフト記号表（勤務時間帯）'!$D$6:$Z$47,23,FALSE))</f>
        <v/>
      </c>
      <c r="AS47" s="305" t="str">
        <f>IF(AS45="","",VLOOKUP(AS45,'シフト記号表（勤務時間帯）'!$D$6:$Z$47,23,FALSE))</f>
        <v/>
      </c>
      <c r="AT47" s="305" t="str">
        <f>IF(AT45="","",VLOOKUP(AT45,'シフト記号表（勤務時間帯）'!$D$6:$Z$47,23,FALSE))</f>
        <v/>
      </c>
      <c r="AU47" s="305" t="str">
        <f>IF(AU45="","",VLOOKUP(AU45,'シフト記号表（勤務時間帯）'!$D$6:$Z$47,23,FALSE))</f>
        <v/>
      </c>
      <c r="AV47" s="306" t="str">
        <f>IF(AV45="","",VLOOKUP(AV45,'シフト記号表（勤務時間帯）'!$D$6:$Z$47,23,FALSE))</f>
        <v/>
      </c>
      <c r="AW47" s="304" t="str">
        <f>IF(AW45="","",VLOOKUP(AW45,'シフト記号表（勤務時間帯）'!$D$6:$Z$47,23,FALSE))</f>
        <v/>
      </c>
      <c r="AX47" s="305" t="str">
        <f>IF(AX45="","",VLOOKUP(AX45,'シフト記号表（勤務時間帯）'!$D$6:$Z$47,23,FALSE))</f>
        <v/>
      </c>
      <c r="AY47" s="305" t="str">
        <f>IF(AY45="","",VLOOKUP(AY45,'シフト記号表（勤務時間帯）'!$D$6:$Z$47,23,FALSE))</f>
        <v/>
      </c>
      <c r="AZ47" s="1002">
        <f>IF($BC$3="４週",SUM(U47:AV47),IF($BC$3="暦月",SUM(U47:AY47),""))</f>
        <v>0</v>
      </c>
      <c r="BA47" s="1003"/>
      <c r="BB47" s="1004">
        <f>IF($BC$3="４週",AZ47/4,IF($BC$3="暦月",(AZ47/($BC$8/7)),""))</f>
        <v>0</v>
      </c>
      <c r="BC47" s="1003"/>
      <c r="BD47" s="1005"/>
      <c r="BE47" s="1006"/>
      <c r="BF47" s="1006"/>
      <c r="BG47" s="1006"/>
      <c r="BH47" s="1007"/>
    </row>
    <row r="48" spans="2:60" ht="20.25" customHeight="1" x14ac:dyDescent="0.15">
      <c r="B48" s="307"/>
      <c r="C48" s="1008"/>
      <c r="D48" s="1009"/>
      <c r="E48" s="1010"/>
      <c r="F48" s="288"/>
      <c r="G48" s="289"/>
      <c r="H48" s="1017"/>
      <c r="I48" s="1020"/>
      <c r="J48" s="1021"/>
      <c r="K48" s="1021"/>
      <c r="L48" s="1022"/>
      <c r="M48" s="1029"/>
      <c r="N48" s="1030"/>
      <c r="O48" s="1031"/>
      <c r="P48" s="310" t="s">
        <v>428</v>
      </c>
      <c r="Q48" s="317"/>
      <c r="R48" s="317"/>
      <c r="S48" s="318"/>
      <c r="T48" s="323"/>
      <c r="U48" s="314"/>
      <c r="V48" s="315"/>
      <c r="W48" s="315"/>
      <c r="X48" s="315"/>
      <c r="Y48" s="315"/>
      <c r="Z48" s="315"/>
      <c r="AA48" s="316"/>
      <c r="AB48" s="314"/>
      <c r="AC48" s="315"/>
      <c r="AD48" s="315"/>
      <c r="AE48" s="315"/>
      <c r="AF48" s="315"/>
      <c r="AG48" s="315"/>
      <c r="AH48" s="316"/>
      <c r="AI48" s="314"/>
      <c r="AJ48" s="315"/>
      <c r="AK48" s="315"/>
      <c r="AL48" s="315"/>
      <c r="AM48" s="315"/>
      <c r="AN48" s="315"/>
      <c r="AO48" s="316"/>
      <c r="AP48" s="314"/>
      <c r="AQ48" s="315"/>
      <c r="AR48" s="315"/>
      <c r="AS48" s="315"/>
      <c r="AT48" s="315"/>
      <c r="AU48" s="315"/>
      <c r="AV48" s="316"/>
      <c r="AW48" s="314"/>
      <c r="AX48" s="315"/>
      <c r="AY48" s="315"/>
      <c r="AZ48" s="1038"/>
      <c r="BA48" s="992"/>
      <c r="BB48" s="991"/>
      <c r="BC48" s="992"/>
      <c r="BD48" s="993"/>
      <c r="BE48" s="994"/>
      <c r="BF48" s="994"/>
      <c r="BG48" s="994"/>
      <c r="BH48" s="995"/>
    </row>
    <row r="49" spans="2:60" ht="20.25" customHeight="1" x14ac:dyDescent="0.15">
      <c r="B49" s="287">
        <f>B46+1</f>
        <v>10</v>
      </c>
      <c r="C49" s="1011"/>
      <c r="D49" s="1012"/>
      <c r="E49" s="1013"/>
      <c r="F49" s="288">
        <f>C48</f>
        <v>0</v>
      </c>
      <c r="G49" s="289"/>
      <c r="H49" s="1018"/>
      <c r="I49" s="1023"/>
      <c r="J49" s="1024"/>
      <c r="K49" s="1024"/>
      <c r="L49" s="1025"/>
      <c r="M49" s="1032"/>
      <c r="N49" s="1033"/>
      <c r="O49" s="1034"/>
      <c r="P49" s="290" t="s">
        <v>429</v>
      </c>
      <c r="Q49" s="291"/>
      <c r="R49" s="291"/>
      <c r="S49" s="292"/>
      <c r="T49" s="293"/>
      <c r="U49" s="294" t="str">
        <f>IF(U48="","",VLOOKUP(U48,'シフト記号表（勤務時間帯）'!$D$6:$X$47,21,FALSE))</f>
        <v/>
      </c>
      <c r="V49" s="295" t="str">
        <f>IF(V48="","",VLOOKUP(V48,'シフト記号表（勤務時間帯）'!$D$6:$X$47,21,FALSE))</f>
        <v/>
      </c>
      <c r="W49" s="295" t="str">
        <f>IF(W48="","",VLOOKUP(W48,'シフト記号表（勤務時間帯）'!$D$6:$X$47,21,FALSE))</f>
        <v/>
      </c>
      <c r="X49" s="295" t="str">
        <f>IF(X48="","",VLOOKUP(X48,'シフト記号表（勤務時間帯）'!$D$6:$X$47,21,FALSE))</f>
        <v/>
      </c>
      <c r="Y49" s="295" t="str">
        <f>IF(Y48="","",VLOOKUP(Y48,'シフト記号表（勤務時間帯）'!$D$6:$X$47,21,FALSE))</f>
        <v/>
      </c>
      <c r="Z49" s="295" t="str">
        <f>IF(Z48="","",VLOOKUP(Z48,'シフト記号表（勤務時間帯）'!$D$6:$X$47,21,FALSE))</f>
        <v/>
      </c>
      <c r="AA49" s="296" t="str">
        <f>IF(AA48="","",VLOOKUP(AA48,'シフト記号表（勤務時間帯）'!$D$6:$X$47,21,FALSE))</f>
        <v/>
      </c>
      <c r="AB49" s="294" t="str">
        <f>IF(AB48="","",VLOOKUP(AB48,'シフト記号表（勤務時間帯）'!$D$6:$X$47,21,FALSE))</f>
        <v/>
      </c>
      <c r="AC49" s="295" t="str">
        <f>IF(AC48="","",VLOOKUP(AC48,'シフト記号表（勤務時間帯）'!$D$6:$X$47,21,FALSE))</f>
        <v/>
      </c>
      <c r="AD49" s="295" t="str">
        <f>IF(AD48="","",VLOOKUP(AD48,'シフト記号表（勤務時間帯）'!$D$6:$X$47,21,FALSE))</f>
        <v/>
      </c>
      <c r="AE49" s="295" t="str">
        <f>IF(AE48="","",VLOOKUP(AE48,'シフト記号表（勤務時間帯）'!$D$6:$X$47,21,FALSE))</f>
        <v/>
      </c>
      <c r="AF49" s="295" t="str">
        <f>IF(AF48="","",VLOOKUP(AF48,'シフト記号表（勤務時間帯）'!$D$6:$X$47,21,FALSE))</f>
        <v/>
      </c>
      <c r="AG49" s="295" t="str">
        <f>IF(AG48="","",VLOOKUP(AG48,'シフト記号表（勤務時間帯）'!$D$6:$X$47,21,FALSE))</f>
        <v/>
      </c>
      <c r="AH49" s="296" t="str">
        <f>IF(AH48="","",VLOOKUP(AH48,'シフト記号表（勤務時間帯）'!$D$6:$X$47,21,FALSE))</f>
        <v/>
      </c>
      <c r="AI49" s="294" t="str">
        <f>IF(AI48="","",VLOOKUP(AI48,'シフト記号表（勤務時間帯）'!$D$6:$X$47,21,FALSE))</f>
        <v/>
      </c>
      <c r="AJ49" s="295" t="str">
        <f>IF(AJ48="","",VLOOKUP(AJ48,'シフト記号表（勤務時間帯）'!$D$6:$X$47,21,FALSE))</f>
        <v/>
      </c>
      <c r="AK49" s="295" t="str">
        <f>IF(AK48="","",VLOOKUP(AK48,'シフト記号表（勤務時間帯）'!$D$6:$X$47,21,FALSE))</f>
        <v/>
      </c>
      <c r="AL49" s="295" t="str">
        <f>IF(AL48="","",VLOOKUP(AL48,'シフト記号表（勤務時間帯）'!$D$6:$X$47,21,FALSE))</f>
        <v/>
      </c>
      <c r="AM49" s="295" t="str">
        <f>IF(AM48="","",VLOOKUP(AM48,'シフト記号表（勤務時間帯）'!$D$6:$X$47,21,FALSE))</f>
        <v/>
      </c>
      <c r="AN49" s="295" t="str">
        <f>IF(AN48="","",VLOOKUP(AN48,'シフト記号表（勤務時間帯）'!$D$6:$X$47,21,FALSE))</f>
        <v/>
      </c>
      <c r="AO49" s="296" t="str">
        <f>IF(AO48="","",VLOOKUP(AO48,'シフト記号表（勤務時間帯）'!$D$6:$X$47,21,FALSE))</f>
        <v/>
      </c>
      <c r="AP49" s="294" t="str">
        <f>IF(AP48="","",VLOOKUP(AP48,'シフト記号表（勤務時間帯）'!$D$6:$X$47,21,FALSE))</f>
        <v/>
      </c>
      <c r="AQ49" s="295" t="str">
        <f>IF(AQ48="","",VLOOKUP(AQ48,'シフト記号表（勤務時間帯）'!$D$6:$X$47,21,FALSE))</f>
        <v/>
      </c>
      <c r="AR49" s="295" t="str">
        <f>IF(AR48="","",VLOOKUP(AR48,'シフト記号表（勤務時間帯）'!$D$6:$X$47,21,FALSE))</f>
        <v/>
      </c>
      <c r="AS49" s="295" t="str">
        <f>IF(AS48="","",VLOOKUP(AS48,'シフト記号表（勤務時間帯）'!$D$6:$X$47,21,FALSE))</f>
        <v/>
      </c>
      <c r="AT49" s="295" t="str">
        <f>IF(AT48="","",VLOOKUP(AT48,'シフト記号表（勤務時間帯）'!$D$6:$X$47,21,FALSE))</f>
        <v/>
      </c>
      <c r="AU49" s="295" t="str">
        <f>IF(AU48="","",VLOOKUP(AU48,'シフト記号表（勤務時間帯）'!$D$6:$X$47,21,FALSE))</f>
        <v/>
      </c>
      <c r="AV49" s="296" t="str">
        <f>IF(AV48="","",VLOOKUP(AV48,'シフト記号表（勤務時間帯）'!$D$6:$X$47,21,FALSE))</f>
        <v/>
      </c>
      <c r="AW49" s="294" t="str">
        <f>IF(AW48="","",VLOOKUP(AW48,'シフト記号表（勤務時間帯）'!$D$6:$X$47,21,FALSE))</f>
        <v/>
      </c>
      <c r="AX49" s="295" t="str">
        <f>IF(AX48="","",VLOOKUP(AX48,'シフト記号表（勤務時間帯）'!$D$6:$X$47,21,FALSE))</f>
        <v/>
      </c>
      <c r="AY49" s="295" t="str">
        <f>IF(AY48="","",VLOOKUP(AY48,'シフト記号表（勤務時間帯）'!$D$6:$X$47,21,FALSE))</f>
        <v/>
      </c>
      <c r="AZ49" s="999">
        <f>IF($BC$3="４週",SUM(U49:AV49),IF($BC$3="暦月",SUM(U49:AY49),""))</f>
        <v>0</v>
      </c>
      <c r="BA49" s="1000"/>
      <c r="BB49" s="1001">
        <f>IF($BC$3="４週",AZ49/4,IF($BC$3="暦月",(AZ49/($BC$8/7)),""))</f>
        <v>0</v>
      </c>
      <c r="BC49" s="1000"/>
      <c r="BD49" s="996"/>
      <c r="BE49" s="997"/>
      <c r="BF49" s="997"/>
      <c r="BG49" s="997"/>
      <c r="BH49" s="998"/>
    </row>
    <row r="50" spans="2:60" ht="20.25" customHeight="1" x14ac:dyDescent="0.15">
      <c r="B50" s="297"/>
      <c r="C50" s="1039"/>
      <c r="D50" s="1040"/>
      <c r="E50" s="1041"/>
      <c r="F50" s="298"/>
      <c r="G50" s="299">
        <f>C48</f>
        <v>0</v>
      </c>
      <c r="H50" s="1042"/>
      <c r="I50" s="1043"/>
      <c r="J50" s="1044"/>
      <c r="K50" s="1044"/>
      <c r="L50" s="1045"/>
      <c r="M50" s="1046"/>
      <c r="N50" s="1047"/>
      <c r="O50" s="1048"/>
      <c r="P50" s="324" t="s">
        <v>430</v>
      </c>
      <c r="Q50" s="325"/>
      <c r="R50" s="325"/>
      <c r="S50" s="326"/>
      <c r="T50" s="327"/>
      <c r="U50" s="304" t="str">
        <f>IF(U48="","",VLOOKUP(U48,'シフト記号表（勤務時間帯）'!$D$6:$Z$47,23,FALSE))</f>
        <v/>
      </c>
      <c r="V50" s="305" t="str">
        <f>IF(V48="","",VLOOKUP(V48,'シフト記号表（勤務時間帯）'!$D$6:$Z$47,23,FALSE))</f>
        <v/>
      </c>
      <c r="W50" s="305" t="str">
        <f>IF(W48="","",VLOOKUP(W48,'シフト記号表（勤務時間帯）'!$D$6:$Z$47,23,FALSE))</f>
        <v/>
      </c>
      <c r="X50" s="305" t="str">
        <f>IF(X48="","",VLOOKUP(X48,'シフト記号表（勤務時間帯）'!$D$6:$Z$47,23,FALSE))</f>
        <v/>
      </c>
      <c r="Y50" s="305" t="str">
        <f>IF(Y48="","",VLOOKUP(Y48,'シフト記号表（勤務時間帯）'!$D$6:$Z$47,23,FALSE))</f>
        <v/>
      </c>
      <c r="Z50" s="305" t="str">
        <f>IF(Z48="","",VLOOKUP(Z48,'シフト記号表（勤務時間帯）'!$D$6:$Z$47,23,FALSE))</f>
        <v/>
      </c>
      <c r="AA50" s="306" t="str">
        <f>IF(AA48="","",VLOOKUP(AA48,'シフト記号表（勤務時間帯）'!$D$6:$Z$47,23,FALSE))</f>
        <v/>
      </c>
      <c r="AB50" s="304" t="str">
        <f>IF(AB48="","",VLOOKUP(AB48,'シフト記号表（勤務時間帯）'!$D$6:$Z$47,23,FALSE))</f>
        <v/>
      </c>
      <c r="AC50" s="305" t="str">
        <f>IF(AC48="","",VLOOKUP(AC48,'シフト記号表（勤務時間帯）'!$D$6:$Z$47,23,FALSE))</f>
        <v/>
      </c>
      <c r="AD50" s="305" t="str">
        <f>IF(AD48="","",VLOOKUP(AD48,'シフト記号表（勤務時間帯）'!$D$6:$Z$47,23,FALSE))</f>
        <v/>
      </c>
      <c r="AE50" s="305" t="str">
        <f>IF(AE48="","",VLOOKUP(AE48,'シフト記号表（勤務時間帯）'!$D$6:$Z$47,23,FALSE))</f>
        <v/>
      </c>
      <c r="AF50" s="305" t="str">
        <f>IF(AF48="","",VLOOKUP(AF48,'シフト記号表（勤務時間帯）'!$D$6:$Z$47,23,FALSE))</f>
        <v/>
      </c>
      <c r="AG50" s="305" t="str">
        <f>IF(AG48="","",VLOOKUP(AG48,'シフト記号表（勤務時間帯）'!$D$6:$Z$47,23,FALSE))</f>
        <v/>
      </c>
      <c r="AH50" s="306" t="str">
        <f>IF(AH48="","",VLOOKUP(AH48,'シフト記号表（勤務時間帯）'!$D$6:$Z$47,23,FALSE))</f>
        <v/>
      </c>
      <c r="AI50" s="304" t="str">
        <f>IF(AI48="","",VLOOKUP(AI48,'シフト記号表（勤務時間帯）'!$D$6:$Z$47,23,FALSE))</f>
        <v/>
      </c>
      <c r="AJ50" s="305" t="str">
        <f>IF(AJ48="","",VLOOKUP(AJ48,'シフト記号表（勤務時間帯）'!$D$6:$Z$47,23,FALSE))</f>
        <v/>
      </c>
      <c r="AK50" s="305" t="str">
        <f>IF(AK48="","",VLOOKUP(AK48,'シフト記号表（勤務時間帯）'!$D$6:$Z$47,23,FALSE))</f>
        <v/>
      </c>
      <c r="AL50" s="305" t="str">
        <f>IF(AL48="","",VLOOKUP(AL48,'シフト記号表（勤務時間帯）'!$D$6:$Z$47,23,FALSE))</f>
        <v/>
      </c>
      <c r="AM50" s="305" t="str">
        <f>IF(AM48="","",VLOOKUP(AM48,'シフト記号表（勤務時間帯）'!$D$6:$Z$47,23,FALSE))</f>
        <v/>
      </c>
      <c r="AN50" s="305" t="str">
        <f>IF(AN48="","",VLOOKUP(AN48,'シフト記号表（勤務時間帯）'!$D$6:$Z$47,23,FALSE))</f>
        <v/>
      </c>
      <c r="AO50" s="306" t="str">
        <f>IF(AO48="","",VLOOKUP(AO48,'シフト記号表（勤務時間帯）'!$D$6:$Z$47,23,FALSE))</f>
        <v/>
      </c>
      <c r="AP50" s="304" t="str">
        <f>IF(AP48="","",VLOOKUP(AP48,'シフト記号表（勤務時間帯）'!$D$6:$Z$47,23,FALSE))</f>
        <v/>
      </c>
      <c r="AQ50" s="305" t="str">
        <f>IF(AQ48="","",VLOOKUP(AQ48,'シフト記号表（勤務時間帯）'!$D$6:$Z$47,23,FALSE))</f>
        <v/>
      </c>
      <c r="AR50" s="305" t="str">
        <f>IF(AR48="","",VLOOKUP(AR48,'シフト記号表（勤務時間帯）'!$D$6:$Z$47,23,FALSE))</f>
        <v/>
      </c>
      <c r="AS50" s="305" t="str">
        <f>IF(AS48="","",VLOOKUP(AS48,'シフト記号表（勤務時間帯）'!$D$6:$Z$47,23,FALSE))</f>
        <v/>
      </c>
      <c r="AT50" s="305" t="str">
        <f>IF(AT48="","",VLOOKUP(AT48,'シフト記号表（勤務時間帯）'!$D$6:$Z$47,23,FALSE))</f>
        <v/>
      </c>
      <c r="AU50" s="305" t="str">
        <f>IF(AU48="","",VLOOKUP(AU48,'シフト記号表（勤務時間帯）'!$D$6:$Z$47,23,FALSE))</f>
        <v/>
      </c>
      <c r="AV50" s="306" t="str">
        <f>IF(AV48="","",VLOOKUP(AV48,'シフト記号表（勤務時間帯）'!$D$6:$Z$47,23,FALSE))</f>
        <v/>
      </c>
      <c r="AW50" s="304" t="str">
        <f>IF(AW48="","",VLOOKUP(AW48,'シフト記号表（勤務時間帯）'!$D$6:$Z$47,23,FALSE))</f>
        <v/>
      </c>
      <c r="AX50" s="305" t="str">
        <f>IF(AX48="","",VLOOKUP(AX48,'シフト記号表（勤務時間帯）'!$D$6:$Z$47,23,FALSE))</f>
        <v/>
      </c>
      <c r="AY50" s="305" t="str">
        <f>IF(AY48="","",VLOOKUP(AY48,'シフト記号表（勤務時間帯）'!$D$6:$Z$47,23,FALSE))</f>
        <v/>
      </c>
      <c r="AZ50" s="1002">
        <f>IF($BC$3="４週",SUM(U50:AV50),IF($BC$3="暦月",SUM(U50:AY50),""))</f>
        <v>0</v>
      </c>
      <c r="BA50" s="1003"/>
      <c r="BB50" s="1004">
        <f>IF($BC$3="４週",AZ50/4,IF($BC$3="暦月",(AZ50/($BC$8/7)),""))</f>
        <v>0</v>
      </c>
      <c r="BC50" s="1003"/>
      <c r="BD50" s="1005"/>
      <c r="BE50" s="1006"/>
      <c r="BF50" s="1006"/>
      <c r="BG50" s="1006"/>
      <c r="BH50" s="1007"/>
    </row>
    <row r="51" spans="2:60" ht="20.25" customHeight="1" x14ac:dyDescent="0.15">
      <c r="B51" s="307"/>
      <c r="C51" s="1008"/>
      <c r="D51" s="1009"/>
      <c r="E51" s="1010"/>
      <c r="F51" s="288"/>
      <c r="G51" s="289"/>
      <c r="H51" s="1017"/>
      <c r="I51" s="1020"/>
      <c r="J51" s="1021"/>
      <c r="K51" s="1021"/>
      <c r="L51" s="1022"/>
      <c r="M51" s="1029"/>
      <c r="N51" s="1030"/>
      <c r="O51" s="1031"/>
      <c r="P51" s="310" t="s">
        <v>428</v>
      </c>
      <c r="Q51" s="317"/>
      <c r="R51" s="317"/>
      <c r="S51" s="318"/>
      <c r="T51" s="323"/>
      <c r="U51" s="314"/>
      <c r="V51" s="315"/>
      <c r="W51" s="315"/>
      <c r="X51" s="315"/>
      <c r="Y51" s="315"/>
      <c r="Z51" s="315"/>
      <c r="AA51" s="316"/>
      <c r="AB51" s="314"/>
      <c r="AC51" s="315"/>
      <c r="AD51" s="315"/>
      <c r="AE51" s="315"/>
      <c r="AF51" s="315"/>
      <c r="AG51" s="315"/>
      <c r="AH51" s="316"/>
      <c r="AI51" s="314"/>
      <c r="AJ51" s="315"/>
      <c r="AK51" s="315"/>
      <c r="AL51" s="315"/>
      <c r="AM51" s="315"/>
      <c r="AN51" s="315"/>
      <c r="AO51" s="316"/>
      <c r="AP51" s="314"/>
      <c r="AQ51" s="315"/>
      <c r="AR51" s="315"/>
      <c r="AS51" s="315"/>
      <c r="AT51" s="315"/>
      <c r="AU51" s="315"/>
      <c r="AV51" s="316"/>
      <c r="AW51" s="314"/>
      <c r="AX51" s="315"/>
      <c r="AY51" s="315"/>
      <c r="AZ51" s="1038"/>
      <c r="BA51" s="992"/>
      <c r="BB51" s="991"/>
      <c r="BC51" s="992"/>
      <c r="BD51" s="993"/>
      <c r="BE51" s="994"/>
      <c r="BF51" s="994"/>
      <c r="BG51" s="994"/>
      <c r="BH51" s="995"/>
    </row>
    <row r="52" spans="2:60" ht="20.25" customHeight="1" x14ac:dyDescent="0.15">
      <c r="B52" s="287">
        <f>B49+1</f>
        <v>11</v>
      </c>
      <c r="C52" s="1011"/>
      <c r="D52" s="1012"/>
      <c r="E52" s="1013"/>
      <c r="F52" s="288">
        <f>C51</f>
        <v>0</v>
      </c>
      <c r="G52" s="289"/>
      <c r="H52" s="1018"/>
      <c r="I52" s="1023"/>
      <c r="J52" s="1024"/>
      <c r="K52" s="1024"/>
      <c r="L52" s="1025"/>
      <c r="M52" s="1032"/>
      <c r="N52" s="1033"/>
      <c r="O52" s="1034"/>
      <c r="P52" s="290" t="s">
        <v>429</v>
      </c>
      <c r="Q52" s="291"/>
      <c r="R52" s="291"/>
      <c r="S52" s="292"/>
      <c r="T52" s="293"/>
      <c r="U52" s="294" t="str">
        <f>IF(U51="","",VLOOKUP(U51,'シフト記号表（勤務時間帯）'!$D$6:$X$47,21,FALSE))</f>
        <v/>
      </c>
      <c r="V52" s="295" t="str">
        <f>IF(V51="","",VLOOKUP(V51,'シフト記号表（勤務時間帯）'!$D$6:$X$47,21,FALSE))</f>
        <v/>
      </c>
      <c r="W52" s="295" t="str">
        <f>IF(W51="","",VLOOKUP(W51,'シフト記号表（勤務時間帯）'!$D$6:$X$47,21,FALSE))</f>
        <v/>
      </c>
      <c r="X52" s="295" t="str">
        <f>IF(X51="","",VLOOKUP(X51,'シフト記号表（勤務時間帯）'!$D$6:$X$47,21,FALSE))</f>
        <v/>
      </c>
      <c r="Y52" s="295" t="str">
        <f>IF(Y51="","",VLOOKUP(Y51,'シフト記号表（勤務時間帯）'!$D$6:$X$47,21,FALSE))</f>
        <v/>
      </c>
      <c r="Z52" s="295" t="str">
        <f>IF(Z51="","",VLOOKUP(Z51,'シフト記号表（勤務時間帯）'!$D$6:$X$47,21,FALSE))</f>
        <v/>
      </c>
      <c r="AA52" s="296" t="str">
        <f>IF(AA51="","",VLOOKUP(AA51,'シフト記号表（勤務時間帯）'!$D$6:$X$47,21,FALSE))</f>
        <v/>
      </c>
      <c r="AB52" s="294" t="str">
        <f>IF(AB51="","",VLOOKUP(AB51,'シフト記号表（勤務時間帯）'!$D$6:$X$47,21,FALSE))</f>
        <v/>
      </c>
      <c r="AC52" s="295" t="str">
        <f>IF(AC51="","",VLOOKUP(AC51,'シフト記号表（勤務時間帯）'!$D$6:$X$47,21,FALSE))</f>
        <v/>
      </c>
      <c r="AD52" s="295" t="str">
        <f>IF(AD51="","",VLOOKUP(AD51,'シフト記号表（勤務時間帯）'!$D$6:$X$47,21,FALSE))</f>
        <v/>
      </c>
      <c r="AE52" s="295" t="str">
        <f>IF(AE51="","",VLOOKUP(AE51,'シフト記号表（勤務時間帯）'!$D$6:$X$47,21,FALSE))</f>
        <v/>
      </c>
      <c r="AF52" s="295" t="str">
        <f>IF(AF51="","",VLOOKUP(AF51,'シフト記号表（勤務時間帯）'!$D$6:$X$47,21,FALSE))</f>
        <v/>
      </c>
      <c r="AG52" s="295" t="str">
        <f>IF(AG51="","",VLOOKUP(AG51,'シフト記号表（勤務時間帯）'!$D$6:$X$47,21,FALSE))</f>
        <v/>
      </c>
      <c r="AH52" s="296" t="str">
        <f>IF(AH51="","",VLOOKUP(AH51,'シフト記号表（勤務時間帯）'!$D$6:$X$47,21,FALSE))</f>
        <v/>
      </c>
      <c r="AI52" s="294" t="str">
        <f>IF(AI51="","",VLOOKUP(AI51,'シフト記号表（勤務時間帯）'!$D$6:$X$47,21,FALSE))</f>
        <v/>
      </c>
      <c r="AJ52" s="295" t="str">
        <f>IF(AJ51="","",VLOOKUP(AJ51,'シフト記号表（勤務時間帯）'!$D$6:$X$47,21,FALSE))</f>
        <v/>
      </c>
      <c r="AK52" s="295" t="str">
        <f>IF(AK51="","",VLOOKUP(AK51,'シフト記号表（勤務時間帯）'!$D$6:$X$47,21,FALSE))</f>
        <v/>
      </c>
      <c r="AL52" s="295" t="str">
        <f>IF(AL51="","",VLOOKUP(AL51,'シフト記号表（勤務時間帯）'!$D$6:$X$47,21,FALSE))</f>
        <v/>
      </c>
      <c r="AM52" s="295" t="str">
        <f>IF(AM51="","",VLOOKUP(AM51,'シフト記号表（勤務時間帯）'!$D$6:$X$47,21,FALSE))</f>
        <v/>
      </c>
      <c r="AN52" s="295" t="str">
        <f>IF(AN51="","",VLOOKUP(AN51,'シフト記号表（勤務時間帯）'!$D$6:$X$47,21,FALSE))</f>
        <v/>
      </c>
      <c r="AO52" s="296" t="str">
        <f>IF(AO51="","",VLOOKUP(AO51,'シフト記号表（勤務時間帯）'!$D$6:$X$47,21,FALSE))</f>
        <v/>
      </c>
      <c r="AP52" s="294" t="str">
        <f>IF(AP51="","",VLOOKUP(AP51,'シフト記号表（勤務時間帯）'!$D$6:$X$47,21,FALSE))</f>
        <v/>
      </c>
      <c r="AQ52" s="295" t="str">
        <f>IF(AQ51="","",VLOOKUP(AQ51,'シフト記号表（勤務時間帯）'!$D$6:$X$47,21,FALSE))</f>
        <v/>
      </c>
      <c r="AR52" s="295" t="str">
        <f>IF(AR51="","",VLOOKUP(AR51,'シフト記号表（勤務時間帯）'!$D$6:$X$47,21,FALSE))</f>
        <v/>
      </c>
      <c r="AS52" s="295" t="str">
        <f>IF(AS51="","",VLOOKUP(AS51,'シフト記号表（勤務時間帯）'!$D$6:$X$47,21,FALSE))</f>
        <v/>
      </c>
      <c r="AT52" s="295" t="str">
        <f>IF(AT51="","",VLOOKUP(AT51,'シフト記号表（勤務時間帯）'!$D$6:$X$47,21,FALSE))</f>
        <v/>
      </c>
      <c r="AU52" s="295" t="str">
        <f>IF(AU51="","",VLOOKUP(AU51,'シフト記号表（勤務時間帯）'!$D$6:$X$47,21,FALSE))</f>
        <v/>
      </c>
      <c r="AV52" s="296" t="str">
        <f>IF(AV51="","",VLOOKUP(AV51,'シフト記号表（勤務時間帯）'!$D$6:$X$47,21,FALSE))</f>
        <v/>
      </c>
      <c r="AW52" s="294" t="str">
        <f>IF(AW51="","",VLOOKUP(AW51,'シフト記号表（勤務時間帯）'!$D$6:$X$47,21,FALSE))</f>
        <v/>
      </c>
      <c r="AX52" s="295" t="str">
        <f>IF(AX51="","",VLOOKUP(AX51,'シフト記号表（勤務時間帯）'!$D$6:$X$47,21,FALSE))</f>
        <v/>
      </c>
      <c r="AY52" s="295" t="str">
        <f>IF(AY51="","",VLOOKUP(AY51,'シフト記号表（勤務時間帯）'!$D$6:$X$47,21,FALSE))</f>
        <v/>
      </c>
      <c r="AZ52" s="999">
        <f>IF($BC$3="４週",SUM(U52:AV52),IF($BC$3="暦月",SUM(U52:AY52),""))</f>
        <v>0</v>
      </c>
      <c r="BA52" s="1000"/>
      <c r="BB52" s="1001">
        <f>IF($BC$3="４週",AZ52/4,IF($BC$3="暦月",(AZ52/($BC$8/7)),""))</f>
        <v>0</v>
      </c>
      <c r="BC52" s="1000"/>
      <c r="BD52" s="996"/>
      <c r="BE52" s="997"/>
      <c r="BF52" s="997"/>
      <c r="BG52" s="997"/>
      <c r="BH52" s="998"/>
    </row>
    <row r="53" spans="2:60" ht="20.25" customHeight="1" x14ac:dyDescent="0.15">
      <c r="B53" s="297"/>
      <c r="C53" s="1039"/>
      <c r="D53" s="1040"/>
      <c r="E53" s="1041"/>
      <c r="F53" s="298"/>
      <c r="G53" s="299">
        <f>C51</f>
        <v>0</v>
      </c>
      <c r="H53" s="1042"/>
      <c r="I53" s="1043"/>
      <c r="J53" s="1044"/>
      <c r="K53" s="1044"/>
      <c r="L53" s="1045"/>
      <c r="M53" s="1046"/>
      <c r="N53" s="1047"/>
      <c r="O53" s="1048"/>
      <c r="P53" s="324" t="s">
        <v>430</v>
      </c>
      <c r="Q53" s="325"/>
      <c r="R53" s="325"/>
      <c r="S53" s="326"/>
      <c r="T53" s="327"/>
      <c r="U53" s="304" t="str">
        <f>IF(U51="","",VLOOKUP(U51,'シフト記号表（勤務時間帯）'!$D$6:$Z$47,23,FALSE))</f>
        <v/>
      </c>
      <c r="V53" s="305" t="str">
        <f>IF(V51="","",VLOOKUP(V51,'シフト記号表（勤務時間帯）'!$D$6:$Z$47,23,FALSE))</f>
        <v/>
      </c>
      <c r="W53" s="305" t="str">
        <f>IF(W51="","",VLOOKUP(W51,'シフト記号表（勤務時間帯）'!$D$6:$Z$47,23,FALSE))</f>
        <v/>
      </c>
      <c r="X53" s="305" t="str">
        <f>IF(X51="","",VLOOKUP(X51,'シフト記号表（勤務時間帯）'!$D$6:$Z$47,23,FALSE))</f>
        <v/>
      </c>
      <c r="Y53" s="305" t="str">
        <f>IF(Y51="","",VLOOKUP(Y51,'シフト記号表（勤務時間帯）'!$D$6:$Z$47,23,FALSE))</f>
        <v/>
      </c>
      <c r="Z53" s="305" t="str">
        <f>IF(Z51="","",VLOOKUP(Z51,'シフト記号表（勤務時間帯）'!$D$6:$Z$47,23,FALSE))</f>
        <v/>
      </c>
      <c r="AA53" s="306" t="str">
        <f>IF(AA51="","",VLOOKUP(AA51,'シフト記号表（勤務時間帯）'!$D$6:$Z$47,23,FALSE))</f>
        <v/>
      </c>
      <c r="AB53" s="304" t="str">
        <f>IF(AB51="","",VLOOKUP(AB51,'シフト記号表（勤務時間帯）'!$D$6:$Z$47,23,FALSE))</f>
        <v/>
      </c>
      <c r="AC53" s="305" t="str">
        <f>IF(AC51="","",VLOOKUP(AC51,'シフト記号表（勤務時間帯）'!$D$6:$Z$47,23,FALSE))</f>
        <v/>
      </c>
      <c r="AD53" s="305" t="str">
        <f>IF(AD51="","",VLOOKUP(AD51,'シフト記号表（勤務時間帯）'!$D$6:$Z$47,23,FALSE))</f>
        <v/>
      </c>
      <c r="AE53" s="305" t="str">
        <f>IF(AE51="","",VLOOKUP(AE51,'シフト記号表（勤務時間帯）'!$D$6:$Z$47,23,FALSE))</f>
        <v/>
      </c>
      <c r="AF53" s="305" t="str">
        <f>IF(AF51="","",VLOOKUP(AF51,'シフト記号表（勤務時間帯）'!$D$6:$Z$47,23,FALSE))</f>
        <v/>
      </c>
      <c r="AG53" s="305" t="str">
        <f>IF(AG51="","",VLOOKUP(AG51,'シフト記号表（勤務時間帯）'!$D$6:$Z$47,23,FALSE))</f>
        <v/>
      </c>
      <c r="AH53" s="306" t="str">
        <f>IF(AH51="","",VLOOKUP(AH51,'シフト記号表（勤務時間帯）'!$D$6:$Z$47,23,FALSE))</f>
        <v/>
      </c>
      <c r="AI53" s="304" t="str">
        <f>IF(AI51="","",VLOOKUP(AI51,'シフト記号表（勤務時間帯）'!$D$6:$Z$47,23,FALSE))</f>
        <v/>
      </c>
      <c r="AJ53" s="305" t="str">
        <f>IF(AJ51="","",VLOOKUP(AJ51,'シフト記号表（勤務時間帯）'!$D$6:$Z$47,23,FALSE))</f>
        <v/>
      </c>
      <c r="AK53" s="305" t="str">
        <f>IF(AK51="","",VLOOKUP(AK51,'シフト記号表（勤務時間帯）'!$D$6:$Z$47,23,FALSE))</f>
        <v/>
      </c>
      <c r="AL53" s="305" t="str">
        <f>IF(AL51="","",VLOOKUP(AL51,'シフト記号表（勤務時間帯）'!$D$6:$Z$47,23,FALSE))</f>
        <v/>
      </c>
      <c r="AM53" s="305" t="str">
        <f>IF(AM51="","",VLOOKUP(AM51,'シフト記号表（勤務時間帯）'!$D$6:$Z$47,23,FALSE))</f>
        <v/>
      </c>
      <c r="AN53" s="305" t="str">
        <f>IF(AN51="","",VLOOKUP(AN51,'シフト記号表（勤務時間帯）'!$D$6:$Z$47,23,FALSE))</f>
        <v/>
      </c>
      <c r="AO53" s="306" t="str">
        <f>IF(AO51="","",VLOOKUP(AO51,'シフト記号表（勤務時間帯）'!$D$6:$Z$47,23,FALSE))</f>
        <v/>
      </c>
      <c r="AP53" s="304" t="str">
        <f>IF(AP51="","",VLOOKUP(AP51,'シフト記号表（勤務時間帯）'!$D$6:$Z$47,23,FALSE))</f>
        <v/>
      </c>
      <c r="AQ53" s="305" t="str">
        <f>IF(AQ51="","",VLOOKUP(AQ51,'シフト記号表（勤務時間帯）'!$D$6:$Z$47,23,FALSE))</f>
        <v/>
      </c>
      <c r="AR53" s="305" t="str">
        <f>IF(AR51="","",VLOOKUP(AR51,'シフト記号表（勤務時間帯）'!$D$6:$Z$47,23,FALSE))</f>
        <v/>
      </c>
      <c r="AS53" s="305" t="str">
        <f>IF(AS51="","",VLOOKUP(AS51,'シフト記号表（勤務時間帯）'!$D$6:$Z$47,23,FALSE))</f>
        <v/>
      </c>
      <c r="AT53" s="305" t="str">
        <f>IF(AT51="","",VLOOKUP(AT51,'シフト記号表（勤務時間帯）'!$D$6:$Z$47,23,FALSE))</f>
        <v/>
      </c>
      <c r="AU53" s="305" t="str">
        <f>IF(AU51="","",VLOOKUP(AU51,'シフト記号表（勤務時間帯）'!$D$6:$Z$47,23,FALSE))</f>
        <v/>
      </c>
      <c r="AV53" s="306" t="str">
        <f>IF(AV51="","",VLOOKUP(AV51,'シフト記号表（勤務時間帯）'!$D$6:$Z$47,23,FALSE))</f>
        <v/>
      </c>
      <c r="AW53" s="304" t="str">
        <f>IF(AW51="","",VLOOKUP(AW51,'シフト記号表（勤務時間帯）'!$D$6:$Z$47,23,FALSE))</f>
        <v/>
      </c>
      <c r="AX53" s="305" t="str">
        <f>IF(AX51="","",VLOOKUP(AX51,'シフト記号表（勤務時間帯）'!$D$6:$Z$47,23,FALSE))</f>
        <v/>
      </c>
      <c r="AY53" s="305" t="str">
        <f>IF(AY51="","",VLOOKUP(AY51,'シフト記号表（勤務時間帯）'!$D$6:$Z$47,23,FALSE))</f>
        <v/>
      </c>
      <c r="AZ53" s="1002">
        <f>IF($BC$3="４週",SUM(U53:AV53),IF($BC$3="暦月",SUM(U53:AY53),""))</f>
        <v>0</v>
      </c>
      <c r="BA53" s="1003"/>
      <c r="BB53" s="1004">
        <f>IF($BC$3="４週",AZ53/4,IF($BC$3="暦月",(AZ53/($BC$8/7)),""))</f>
        <v>0</v>
      </c>
      <c r="BC53" s="1003"/>
      <c r="BD53" s="1005"/>
      <c r="BE53" s="1006"/>
      <c r="BF53" s="1006"/>
      <c r="BG53" s="1006"/>
      <c r="BH53" s="1007"/>
    </row>
    <row r="54" spans="2:60" ht="20.25" customHeight="1" x14ac:dyDescent="0.15">
      <c r="B54" s="307"/>
      <c r="C54" s="1008"/>
      <c r="D54" s="1009"/>
      <c r="E54" s="1010"/>
      <c r="F54" s="288"/>
      <c r="G54" s="289"/>
      <c r="H54" s="1017"/>
      <c r="I54" s="1020"/>
      <c r="J54" s="1021"/>
      <c r="K54" s="1021"/>
      <c r="L54" s="1022"/>
      <c r="M54" s="1029"/>
      <c r="N54" s="1030"/>
      <c r="O54" s="1031"/>
      <c r="P54" s="310" t="s">
        <v>428</v>
      </c>
      <c r="Q54" s="317"/>
      <c r="R54" s="317"/>
      <c r="S54" s="318"/>
      <c r="T54" s="323"/>
      <c r="U54" s="314"/>
      <c r="V54" s="315"/>
      <c r="W54" s="315"/>
      <c r="X54" s="315"/>
      <c r="Y54" s="315"/>
      <c r="Z54" s="315"/>
      <c r="AA54" s="316"/>
      <c r="AB54" s="314"/>
      <c r="AC54" s="315"/>
      <c r="AD54" s="315"/>
      <c r="AE54" s="315"/>
      <c r="AF54" s="315"/>
      <c r="AG54" s="315"/>
      <c r="AH54" s="316"/>
      <c r="AI54" s="314"/>
      <c r="AJ54" s="315"/>
      <c r="AK54" s="315"/>
      <c r="AL54" s="315"/>
      <c r="AM54" s="315"/>
      <c r="AN54" s="315"/>
      <c r="AO54" s="316"/>
      <c r="AP54" s="314"/>
      <c r="AQ54" s="315"/>
      <c r="AR54" s="315"/>
      <c r="AS54" s="315"/>
      <c r="AT54" s="315"/>
      <c r="AU54" s="315"/>
      <c r="AV54" s="316"/>
      <c r="AW54" s="314"/>
      <c r="AX54" s="315"/>
      <c r="AY54" s="315"/>
      <c r="AZ54" s="1038"/>
      <c r="BA54" s="992"/>
      <c r="BB54" s="991"/>
      <c r="BC54" s="992"/>
      <c r="BD54" s="993"/>
      <c r="BE54" s="994"/>
      <c r="BF54" s="994"/>
      <c r="BG54" s="994"/>
      <c r="BH54" s="995"/>
    </row>
    <row r="55" spans="2:60" ht="20.25" customHeight="1" x14ac:dyDescent="0.15">
      <c r="B55" s="287">
        <f>B52+1</f>
        <v>12</v>
      </c>
      <c r="C55" s="1011"/>
      <c r="D55" s="1012"/>
      <c r="E55" s="1013"/>
      <c r="F55" s="288">
        <f>C54</f>
        <v>0</v>
      </c>
      <c r="G55" s="289"/>
      <c r="H55" s="1018"/>
      <c r="I55" s="1023"/>
      <c r="J55" s="1024"/>
      <c r="K55" s="1024"/>
      <c r="L55" s="1025"/>
      <c r="M55" s="1032"/>
      <c r="N55" s="1033"/>
      <c r="O55" s="1034"/>
      <c r="P55" s="290" t="s">
        <v>429</v>
      </c>
      <c r="Q55" s="291"/>
      <c r="R55" s="291"/>
      <c r="S55" s="292"/>
      <c r="T55" s="293"/>
      <c r="U55" s="294" t="str">
        <f>IF(U54="","",VLOOKUP(U54,'シフト記号表（勤務時間帯）'!$D$6:$X$47,21,FALSE))</f>
        <v/>
      </c>
      <c r="V55" s="295" t="str">
        <f>IF(V54="","",VLOOKUP(V54,'シフト記号表（勤務時間帯）'!$D$6:$X$47,21,FALSE))</f>
        <v/>
      </c>
      <c r="W55" s="295" t="str">
        <f>IF(W54="","",VLOOKUP(W54,'シフト記号表（勤務時間帯）'!$D$6:$X$47,21,FALSE))</f>
        <v/>
      </c>
      <c r="X55" s="295" t="str">
        <f>IF(X54="","",VLOOKUP(X54,'シフト記号表（勤務時間帯）'!$D$6:$X$47,21,FALSE))</f>
        <v/>
      </c>
      <c r="Y55" s="295" t="str">
        <f>IF(Y54="","",VLOOKUP(Y54,'シフト記号表（勤務時間帯）'!$D$6:$X$47,21,FALSE))</f>
        <v/>
      </c>
      <c r="Z55" s="295" t="str">
        <f>IF(Z54="","",VLOOKUP(Z54,'シフト記号表（勤務時間帯）'!$D$6:$X$47,21,FALSE))</f>
        <v/>
      </c>
      <c r="AA55" s="296" t="str">
        <f>IF(AA54="","",VLOOKUP(AA54,'シフト記号表（勤務時間帯）'!$D$6:$X$47,21,FALSE))</f>
        <v/>
      </c>
      <c r="AB55" s="294" t="str">
        <f>IF(AB54="","",VLOOKUP(AB54,'シフト記号表（勤務時間帯）'!$D$6:$X$47,21,FALSE))</f>
        <v/>
      </c>
      <c r="AC55" s="295" t="str">
        <f>IF(AC54="","",VLOOKUP(AC54,'シフト記号表（勤務時間帯）'!$D$6:$X$47,21,FALSE))</f>
        <v/>
      </c>
      <c r="AD55" s="295" t="str">
        <f>IF(AD54="","",VLOOKUP(AD54,'シフト記号表（勤務時間帯）'!$D$6:$X$47,21,FALSE))</f>
        <v/>
      </c>
      <c r="AE55" s="295" t="str">
        <f>IF(AE54="","",VLOOKUP(AE54,'シフト記号表（勤務時間帯）'!$D$6:$X$47,21,FALSE))</f>
        <v/>
      </c>
      <c r="AF55" s="295" t="str">
        <f>IF(AF54="","",VLOOKUP(AF54,'シフト記号表（勤務時間帯）'!$D$6:$X$47,21,FALSE))</f>
        <v/>
      </c>
      <c r="AG55" s="295" t="str">
        <f>IF(AG54="","",VLOOKUP(AG54,'シフト記号表（勤務時間帯）'!$D$6:$X$47,21,FALSE))</f>
        <v/>
      </c>
      <c r="AH55" s="296" t="str">
        <f>IF(AH54="","",VLOOKUP(AH54,'シフト記号表（勤務時間帯）'!$D$6:$X$47,21,FALSE))</f>
        <v/>
      </c>
      <c r="AI55" s="294" t="str">
        <f>IF(AI54="","",VLOOKUP(AI54,'シフト記号表（勤務時間帯）'!$D$6:$X$47,21,FALSE))</f>
        <v/>
      </c>
      <c r="AJ55" s="295" t="str">
        <f>IF(AJ54="","",VLOOKUP(AJ54,'シフト記号表（勤務時間帯）'!$D$6:$X$47,21,FALSE))</f>
        <v/>
      </c>
      <c r="AK55" s="295" t="str">
        <f>IF(AK54="","",VLOOKUP(AK54,'シフト記号表（勤務時間帯）'!$D$6:$X$47,21,FALSE))</f>
        <v/>
      </c>
      <c r="AL55" s="295" t="str">
        <f>IF(AL54="","",VLOOKUP(AL54,'シフト記号表（勤務時間帯）'!$D$6:$X$47,21,FALSE))</f>
        <v/>
      </c>
      <c r="AM55" s="295" t="str">
        <f>IF(AM54="","",VLOOKUP(AM54,'シフト記号表（勤務時間帯）'!$D$6:$X$47,21,FALSE))</f>
        <v/>
      </c>
      <c r="AN55" s="295" t="str">
        <f>IF(AN54="","",VLOOKUP(AN54,'シフト記号表（勤務時間帯）'!$D$6:$X$47,21,FALSE))</f>
        <v/>
      </c>
      <c r="AO55" s="296" t="str">
        <f>IF(AO54="","",VLOOKUP(AO54,'シフト記号表（勤務時間帯）'!$D$6:$X$47,21,FALSE))</f>
        <v/>
      </c>
      <c r="AP55" s="294" t="str">
        <f>IF(AP54="","",VLOOKUP(AP54,'シフト記号表（勤務時間帯）'!$D$6:$X$47,21,FALSE))</f>
        <v/>
      </c>
      <c r="AQ55" s="295" t="str">
        <f>IF(AQ54="","",VLOOKUP(AQ54,'シフト記号表（勤務時間帯）'!$D$6:$X$47,21,FALSE))</f>
        <v/>
      </c>
      <c r="AR55" s="295" t="str">
        <f>IF(AR54="","",VLOOKUP(AR54,'シフト記号表（勤務時間帯）'!$D$6:$X$47,21,FALSE))</f>
        <v/>
      </c>
      <c r="AS55" s="295" t="str">
        <f>IF(AS54="","",VLOOKUP(AS54,'シフト記号表（勤務時間帯）'!$D$6:$X$47,21,FALSE))</f>
        <v/>
      </c>
      <c r="AT55" s="295" t="str">
        <f>IF(AT54="","",VLOOKUP(AT54,'シフト記号表（勤務時間帯）'!$D$6:$X$47,21,FALSE))</f>
        <v/>
      </c>
      <c r="AU55" s="295" t="str">
        <f>IF(AU54="","",VLOOKUP(AU54,'シフト記号表（勤務時間帯）'!$D$6:$X$47,21,FALSE))</f>
        <v/>
      </c>
      <c r="AV55" s="296" t="str">
        <f>IF(AV54="","",VLOOKUP(AV54,'シフト記号表（勤務時間帯）'!$D$6:$X$47,21,FALSE))</f>
        <v/>
      </c>
      <c r="AW55" s="294" t="str">
        <f>IF(AW54="","",VLOOKUP(AW54,'シフト記号表（勤務時間帯）'!$D$6:$X$47,21,FALSE))</f>
        <v/>
      </c>
      <c r="AX55" s="295" t="str">
        <f>IF(AX54="","",VLOOKUP(AX54,'シフト記号表（勤務時間帯）'!$D$6:$X$47,21,FALSE))</f>
        <v/>
      </c>
      <c r="AY55" s="295" t="str">
        <f>IF(AY54="","",VLOOKUP(AY54,'シフト記号表（勤務時間帯）'!$D$6:$X$47,21,FALSE))</f>
        <v/>
      </c>
      <c r="AZ55" s="999">
        <f>IF($BC$3="４週",SUM(U55:AV55),IF($BC$3="暦月",SUM(U55:AY55),""))</f>
        <v>0</v>
      </c>
      <c r="BA55" s="1000"/>
      <c r="BB55" s="1001">
        <f>IF($BC$3="４週",AZ55/4,IF($BC$3="暦月",(AZ55/($BC$8/7)),""))</f>
        <v>0</v>
      </c>
      <c r="BC55" s="1000"/>
      <c r="BD55" s="996"/>
      <c r="BE55" s="997"/>
      <c r="BF55" s="997"/>
      <c r="BG55" s="997"/>
      <c r="BH55" s="998"/>
    </row>
    <row r="56" spans="2:60" ht="20.25" customHeight="1" x14ac:dyDescent="0.15">
      <c r="B56" s="297"/>
      <c r="C56" s="1039"/>
      <c r="D56" s="1040"/>
      <c r="E56" s="1041"/>
      <c r="F56" s="298"/>
      <c r="G56" s="299">
        <f>C54</f>
        <v>0</v>
      </c>
      <c r="H56" s="1042"/>
      <c r="I56" s="1043"/>
      <c r="J56" s="1044"/>
      <c r="K56" s="1044"/>
      <c r="L56" s="1045"/>
      <c r="M56" s="1046"/>
      <c r="N56" s="1047"/>
      <c r="O56" s="1048"/>
      <c r="P56" s="324" t="s">
        <v>430</v>
      </c>
      <c r="Q56" s="325"/>
      <c r="R56" s="325"/>
      <c r="S56" s="326"/>
      <c r="T56" s="327"/>
      <c r="U56" s="304" t="str">
        <f>IF(U54="","",VLOOKUP(U54,'シフト記号表（勤務時間帯）'!$D$6:$Z$47,23,FALSE))</f>
        <v/>
      </c>
      <c r="V56" s="305" t="str">
        <f>IF(V54="","",VLOOKUP(V54,'シフト記号表（勤務時間帯）'!$D$6:$Z$47,23,FALSE))</f>
        <v/>
      </c>
      <c r="W56" s="305" t="str">
        <f>IF(W54="","",VLOOKUP(W54,'シフト記号表（勤務時間帯）'!$D$6:$Z$47,23,FALSE))</f>
        <v/>
      </c>
      <c r="X56" s="305" t="str">
        <f>IF(X54="","",VLOOKUP(X54,'シフト記号表（勤務時間帯）'!$D$6:$Z$47,23,FALSE))</f>
        <v/>
      </c>
      <c r="Y56" s="305" t="str">
        <f>IF(Y54="","",VLOOKUP(Y54,'シフト記号表（勤務時間帯）'!$D$6:$Z$47,23,FALSE))</f>
        <v/>
      </c>
      <c r="Z56" s="305" t="str">
        <f>IF(Z54="","",VLOOKUP(Z54,'シフト記号表（勤務時間帯）'!$D$6:$Z$47,23,FALSE))</f>
        <v/>
      </c>
      <c r="AA56" s="306" t="str">
        <f>IF(AA54="","",VLOOKUP(AA54,'シフト記号表（勤務時間帯）'!$D$6:$Z$47,23,FALSE))</f>
        <v/>
      </c>
      <c r="AB56" s="304" t="str">
        <f>IF(AB54="","",VLOOKUP(AB54,'シフト記号表（勤務時間帯）'!$D$6:$Z$47,23,FALSE))</f>
        <v/>
      </c>
      <c r="AC56" s="305" t="str">
        <f>IF(AC54="","",VLOOKUP(AC54,'シフト記号表（勤務時間帯）'!$D$6:$Z$47,23,FALSE))</f>
        <v/>
      </c>
      <c r="AD56" s="305" t="str">
        <f>IF(AD54="","",VLOOKUP(AD54,'シフト記号表（勤務時間帯）'!$D$6:$Z$47,23,FALSE))</f>
        <v/>
      </c>
      <c r="AE56" s="305" t="str">
        <f>IF(AE54="","",VLOOKUP(AE54,'シフト記号表（勤務時間帯）'!$D$6:$Z$47,23,FALSE))</f>
        <v/>
      </c>
      <c r="AF56" s="305" t="str">
        <f>IF(AF54="","",VLOOKUP(AF54,'シフト記号表（勤務時間帯）'!$D$6:$Z$47,23,FALSE))</f>
        <v/>
      </c>
      <c r="AG56" s="305" t="str">
        <f>IF(AG54="","",VLOOKUP(AG54,'シフト記号表（勤務時間帯）'!$D$6:$Z$47,23,FALSE))</f>
        <v/>
      </c>
      <c r="AH56" s="306" t="str">
        <f>IF(AH54="","",VLOOKUP(AH54,'シフト記号表（勤務時間帯）'!$D$6:$Z$47,23,FALSE))</f>
        <v/>
      </c>
      <c r="AI56" s="304" t="str">
        <f>IF(AI54="","",VLOOKUP(AI54,'シフト記号表（勤務時間帯）'!$D$6:$Z$47,23,FALSE))</f>
        <v/>
      </c>
      <c r="AJ56" s="305" t="str">
        <f>IF(AJ54="","",VLOOKUP(AJ54,'シフト記号表（勤務時間帯）'!$D$6:$Z$47,23,FALSE))</f>
        <v/>
      </c>
      <c r="AK56" s="305" t="str">
        <f>IF(AK54="","",VLOOKUP(AK54,'シフト記号表（勤務時間帯）'!$D$6:$Z$47,23,FALSE))</f>
        <v/>
      </c>
      <c r="AL56" s="305" t="str">
        <f>IF(AL54="","",VLOOKUP(AL54,'シフト記号表（勤務時間帯）'!$D$6:$Z$47,23,FALSE))</f>
        <v/>
      </c>
      <c r="AM56" s="305" t="str">
        <f>IF(AM54="","",VLOOKUP(AM54,'シフト記号表（勤務時間帯）'!$D$6:$Z$47,23,FALSE))</f>
        <v/>
      </c>
      <c r="AN56" s="305" t="str">
        <f>IF(AN54="","",VLOOKUP(AN54,'シフト記号表（勤務時間帯）'!$D$6:$Z$47,23,FALSE))</f>
        <v/>
      </c>
      <c r="AO56" s="306" t="str">
        <f>IF(AO54="","",VLOOKUP(AO54,'シフト記号表（勤務時間帯）'!$D$6:$Z$47,23,FALSE))</f>
        <v/>
      </c>
      <c r="AP56" s="304" t="str">
        <f>IF(AP54="","",VLOOKUP(AP54,'シフト記号表（勤務時間帯）'!$D$6:$Z$47,23,FALSE))</f>
        <v/>
      </c>
      <c r="AQ56" s="305" t="str">
        <f>IF(AQ54="","",VLOOKUP(AQ54,'シフト記号表（勤務時間帯）'!$D$6:$Z$47,23,FALSE))</f>
        <v/>
      </c>
      <c r="AR56" s="305" t="str">
        <f>IF(AR54="","",VLOOKUP(AR54,'シフト記号表（勤務時間帯）'!$D$6:$Z$47,23,FALSE))</f>
        <v/>
      </c>
      <c r="AS56" s="305" t="str">
        <f>IF(AS54="","",VLOOKUP(AS54,'シフト記号表（勤務時間帯）'!$D$6:$Z$47,23,FALSE))</f>
        <v/>
      </c>
      <c r="AT56" s="305" t="str">
        <f>IF(AT54="","",VLOOKUP(AT54,'シフト記号表（勤務時間帯）'!$D$6:$Z$47,23,FALSE))</f>
        <v/>
      </c>
      <c r="AU56" s="305" t="str">
        <f>IF(AU54="","",VLOOKUP(AU54,'シフト記号表（勤務時間帯）'!$D$6:$Z$47,23,FALSE))</f>
        <v/>
      </c>
      <c r="AV56" s="306" t="str">
        <f>IF(AV54="","",VLOOKUP(AV54,'シフト記号表（勤務時間帯）'!$D$6:$Z$47,23,FALSE))</f>
        <v/>
      </c>
      <c r="AW56" s="304" t="str">
        <f>IF(AW54="","",VLOOKUP(AW54,'シフト記号表（勤務時間帯）'!$D$6:$Z$47,23,FALSE))</f>
        <v/>
      </c>
      <c r="AX56" s="305" t="str">
        <f>IF(AX54="","",VLOOKUP(AX54,'シフト記号表（勤務時間帯）'!$D$6:$Z$47,23,FALSE))</f>
        <v/>
      </c>
      <c r="AY56" s="305" t="str">
        <f>IF(AY54="","",VLOOKUP(AY54,'シフト記号表（勤務時間帯）'!$D$6:$Z$47,23,FALSE))</f>
        <v/>
      </c>
      <c r="AZ56" s="1002">
        <f>IF($BC$3="４週",SUM(U56:AV56),IF($BC$3="暦月",SUM(U56:AY56),""))</f>
        <v>0</v>
      </c>
      <c r="BA56" s="1003"/>
      <c r="BB56" s="1004">
        <f>IF($BC$3="４週",AZ56/4,IF($BC$3="暦月",(AZ56/($BC$8/7)),""))</f>
        <v>0</v>
      </c>
      <c r="BC56" s="1003"/>
      <c r="BD56" s="1005"/>
      <c r="BE56" s="1006"/>
      <c r="BF56" s="1006"/>
      <c r="BG56" s="1006"/>
      <c r="BH56" s="1007"/>
    </row>
    <row r="57" spans="2:60" ht="20.25" customHeight="1" x14ac:dyDescent="0.15">
      <c r="B57" s="307"/>
      <c r="C57" s="1008"/>
      <c r="D57" s="1009"/>
      <c r="E57" s="1010"/>
      <c r="F57" s="288"/>
      <c r="G57" s="289"/>
      <c r="H57" s="1017"/>
      <c r="I57" s="1020"/>
      <c r="J57" s="1021"/>
      <c r="K57" s="1021"/>
      <c r="L57" s="1022"/>
      <c r="M57" s="1029"/>
      <c r="N57" s="1030"/>
      <c r="O57" s="1031"/>
      <c r="P57" s="310" t="s">
        <v>428</v>
      </c>
      <c r="Q57" s="317"/>
      <c r="R57" s="317"/>
      <c r="S57" s="318"/>
      <c r="T57" s="323"/>
      <c r="U57" s="314"/>
      <c r="V57" s="315"/>
      <c r="W57" s="315"/>
      <c r="X57" s="315"/>
      <c r="Y57" s="315"/>
      <c r="Z57" s="315"/>
      <c r="AA57" s="316"/>
      <c r="AB57" s="314"/>
      <c r="AC57" s="315"/>
      <c r="AD57" s="315"/>
      <c r="AE57" s="315"/>
      <c r="AF57" s="315"/>
      <c r="AG57" s="315"/>
      <c r="AH57" s="316"/>
      <c r="AI57" s="314"/>
      <c r="AJ57" s="315"/>
      <c r="AK57" s="315"/>
      <c r="AL57" s="315"/>
      <c r="AM57" s="315"/>
      <c r="AN57" s="315"/>
      <c r="AO57" s="316"/>
      <c r="AP57" s="314"/>
      <c r="AQ57" s="315"/>
      <c r="AR57" s="315"/>
      <c r="AS57" s="315"/>
      <c r="AT57" s="315"/>
      <c r="AU57" s="315"/>
      <c r="AV57" s="316"/>
      <c r="AW57" s="314"/>
      <c r="AX57" s="315"/>
      <c r="AY57" s="315"/>
      <c r="AZ57" s="1038"/>
      <c r="BA57" s="992"/>
      <c r="BB57" s="991"/>
      <c r="BC57" s="992"/>
      <c r="BD57" s="993"/>
      <c r="BE57" s="994"/>
      <c r="BF57" s="994"/>
      <c r="BG57" s="994"/>
      <c r="BH57" s="995"/>
    </row>
    <row r="58" spans="2:60" ht="20.25" customHeight="1" x14ac:dyDescent="0.15">
      <c r="B58" s="287">
        <f>B55+1</f>
        <v>13</v>
      </c>
      <c r="C58" s="1011"/>
      <c r="D58" s="1012"/>
      <c r="E58" s="1013"/>
      <c r="F58" s="288">
        <f>C57</f>
        <v>0</v>
      </c>
      <c r="G58" s="289"/>
      <c r="H58" s="1018"/>
      <c r="I58" s="1023"/>
      <c r="J58" s="1024"/>
      <c r="K58" s="1024"/>
      <c r="L58" s="1025"/>
      <c r="M58" s="1032"/>
      <c r="N58" s="1033"/>
      <c r="O58" s="1034"/>
      <c r="P58" s="290" t="s">
        <v>429</v>
      </c>
      <c r="Q58" s="291"/>
      <c r="R58" s="291"/>
      <c r="S58" s="292"/>
      <c r="T58" s="293"/>
      <c r="U58" s="294" t="str">
        <f>IF(U57="","",VLOOKUP(U57,'シフト記号表（勤務時間帯）'!$D$6:$X$47,21,FALSE))</f>
        <v/>
      </c>
      <c r="V58" s="295" t="str">
        <f>IF(V57="","",VLOOKUP(V57,'シフト記号表（勤務時間帯）'!$D$6:$X$47,21,FALSE))</f>
        <v/>
      </c>
      <c r="W58" s="295" t="str">
        <f>IF(W57="","",VLOOKUP(W57,'シフト記号表（勤務時間帯）'!$D$6:$X$47,21,FALSE))</f>
        <v/>
      </c>
      <c r="X58" s="295" t="str">
        <f>IF(X57="","",VLOOKUP(X57,'シフト記号表（勤務時間帯）'!$D$6:$X$47,21,FALSE))</f>
        <v/>
      </c>
      <c r="Y58" s="295" t="str">
        <f>IF(Y57="","",VLOOKUP(Y57,'シフト記号表（勤務時間帯）'!$D$6:$X$47,21,FALSE))</f>
        <v/>
      </c>
      <c r="Z58" s="295" t="str">
        <f>IF(Z57="","",VLOOKUP(Z57,'シフト記号表（勤務時間帯）'!$D$6:$X$47,21,FALSE))</f>
        <v/>
      </c>
      <c r="AA58" s="296" t="str">
        <f>IF(AA57="","",VLOOKUP(AA57,'シフト記号表（勤務時間帯）'!$D$6:$X$47,21,FALSE))</f>
        <v/>
      </c>
      <c r="AB58" s="294" t="str">
        <f>IF(AB57="","",VLOOKUP(AB57,'シフト記号表（勤務時間帯）'!$D$6:$X$47,21,FALSE))</f>
        <v/>
      </c>
      <c r="AC58" s="295" t="str">
        <f>IF(AC57="","",VLOOKUP(AC57,'シフト記号表（勤務時間帯）'!$D$6:$X$47,21,FALSE))</f>
        <v/>
      </c>
      <c r="AD58" s="295" t="str">
        <f>IF(AD57="","",VLOOKUP(AD57,'シフト記号表（勤務時間帯）'!$D$6:$X$47,21,FALSE))</f>
        <v/>
      </c>
      <c r="AE58" s="295" t="str">
        <f>IF(AE57="","",VLOOKUP(AE57,'シフト記号表（勤務時間帯）'!$D$6:$X$47,21,FALSE))</f>
        <v/>
      </c>
      <c r="AF58" s="295" t="str">
        <f>IF(AF57="","",VLOOKUP(AF57,'シフト記号表（勤務時間帯）'!$D$6:$X$47,21,FALSE))</f>
        <v/>
      </c>
      <c r="AG58" s="295" t="str">
        <f>IF(AG57="","",VLOOKUP(AG57,'シフト記号表（勤務時間帯）'!$D$6:$X$47,21,FALSE))</f>
        <v/>
      </c>
      <c r="AH58" s="296" t="str">
        <f>IF(AH57="","",VLOOKUP(AH57,'シフト記号表（勤務時間帯）'!$D$6:$X$47,21,FALSE))</f>
        <v/>
      </c>
      <c r="AI58" s="294" t="str">
        <f>IF(AI57="","",VLOOKUP(AI57,'シフト記号表（勤務時間帯）'!$D$6:$X$47,21,FALSE))</f>
        <v/>
      </c>
      <c r="AJ58" s="295" t="str">
        <f>IF(AJ57="","",VLOOKUP(AJ57,'シフト記号表（勤務時間帯）'!$D$6:$X$47,21,FALSE))</f>
        <v/>
      </c>
      <c r="AK58" s="295" t="str">
        <f>IF(AK57="","",VLOOKUP(AK57,'シフト記号表（勤務時間帯）'!$D$6:$X$47,21,FALSE))</f>
        <v/>
      </c>
      <c r="AL58" s="295" t="str">
        <f>IF(AL57="","",VLOOKUP(AL57,'シフト記号表（勤務時間帯）'!$D$6:$X$47,21,FALSE))</f>
        <v/>
      </c>
      <c r="AM58" s="295" t="str">
        <f>IF(AM57="","",VLOOKUP(AM57,'シフト記号表（勤務時間帯）'!$D$6:$X$47,21,FALSE))</f>
        <v/>
      </c>
      <c r="AN58" s="295" t="str">
        <f>IF(AN57="","",VLOOKUP(AN57,'シフト記号表（勤務時間帯）'!$D$6:$X$47,21,FALSE))</f>
        <v/>
      </c>
      <c r="AO58" s="296" t="str">
        <f>IF(AO57="","",VLOOKUP(AO57,'シフト記号表（勤務時間帯）'!$D$6:$X$47,21,FALSE))</f>
        <v/>
      </c>
      <c r="AP58" s="294" t="str">
        <f>IF(AP57="","",VLOOKUP(AP57,'シフト記号表（勤務時間帯）'!$D$6:$X$47,21,FALSE))</f>
        <v/>
      </c>
      <c r="AQ58" s="295" t="str">
        <f>IF(AQ57="","",VLOOKUP(AQ57,'シフト記号表（勤務時間帯）'!$D$6:$X$47,21,FALSE))</f>
        <v/>
      </c>
      <c r="AR58" s="295" t="str">
        <f>IF(AR57="","",VLOOKUP(AR57,'シフト記号表（勤務時間帯）'!$D$6:$X$47,21,FALSE))</f>
        <v/>
      </c>
      <c r="AS58" s="295" t="str">
        <f>IF(AS57="","",VLOOKUP(AS57,'シフト記号表（勤務時間帯）'!$D$6:$X$47,21,FALSE))</f>
        <v/>
      </c>
      <c r="AT58" s="295" t="str">
        <f>IF(AT57="","",VLOOKUP(AT57,'シフト記号表（勤務時間帯）'!$D$6:$X$47,21,FALSE))</f>
        <v/>
      </c>
      <c r="AU58" s="295" t="str">
        <f>IF(AU57="","",VLOOKUP(AU57,'シフト記号表（勤務時間帯）'!$D$6:$X$47,21,FALSE))</f>
        <v/>
      </c>
      <c r="AV58" s="296" t="str">
        <f>IF(AV57="","",VLOOKUP(AV57,'シフト記号表（勤務時間帯）'!$D$6:$X$47,21,FALSE))</f>
        <v/>
      </c>
      <c r="AW58" s="294" t="str">
        <f>IF(AW57="","",VLOOKUP(AW57,'シフト記号表（勤務時間帯）'!$D$6:$X$47,21,FALSE))</f>
        <v/>
      </c>
      <c r="AX58" s="295" t="str">
        <f>IF(AX57="","",VLOOKUP(AX57,'シフト記号表（勤務時間帯）'!$D$6:$X$47,21,FALSE))</f>
        <v/>
      </c>
      <c r="AY58" s="295" t="str">
        <f>IF(AY57="","",VLOOKUP(AY57,'シフト記号表（勤務時間帯）'!$D$6:$X$47,21,FALSE))</f>
        <v/>
      </c>
      <c r="AZ58" s="999">
        <f>IF($BC$3="４週",SUM(U58:AV58),IF($BC$3="暦月",SUM(U58:AY58),""))</f>
        <v>0</v>
      </c>
      <c r="BA58" s="1000"/>
      <c r="BB58" s="1001">
        <f>IF($BC$3="４週",AZ58/4,IF($BC$3="暦月",(AZ58/($BC$8/7)),""))</f>
        <v>0</v>
      </c>
      <c r="BC58" s="1000"/>
      <c r="BD58" s="996"/>
      <c r="BE58" s="997"/>
      <c r="BF58" s="997"/>
      <c r="BG58" s="997"/>
      <c r="BH58" s="998"/>
    </row>
    <row r="59" spans="2:60" ht="20.25" customHeight="1" x14ac:dyDescent="0.15">
      <c r="B59" s="297"/>
      <c r="C59" s="1039"/>
      <c r="D59" s="1040"/>
      <c r="E59" s="1041"/>
      <c r="F59" s="298"/>
      <c r="G59" s="299">
        <f>C57</f>
        <v>0</v>
      </c>
      <c r="H59" s="1042"/>
      <c r="I59" s="1043"/>
      <c r="J59" s="1044"/>
      <c r="K59" s="1044"/>
      <c r="L59" s="1045"/>
      <c r="M59" s="1046"/>
      <c r="N59" s="1047"/>
      <c r="O59" s="1048"/>
      <c r="P59" s="324" t="s">
        <v>430</v>
      </c>
      <c r="Q59" s="325"/>
      <c r="R59" s="325"/>
      <c r="S59" s="326"/>
      <c r="T59" s="327"/>
      <c r="U59" s="304" t="str">
        <f>IF(U57="","",VLOOKUP(U57,'シフト記号表（勤務時間帯）'!$D$6:$Z$47,23,FALSE))</f>
        <v/>
      </c>
      <c r="V59" s="305" t="str">
        <f>IF(V57="","",VLOOKUP(V57,'シフト記号表（勤務時間帯）'!$D$6:$Z$47,23,FALSE))</f>
        <v/>
      </c>
      <c r="W59" s="305" t="str">
        <f>IF(W57="","",VLOOKUP(W57,'シフト記号表（勤務時間帯）'!$D$6:$Z$47,23,FALSE))</f>
        <v/>
      </c>
      <c r="X59" s="305" t="str">
        <f>IF(X57="","",VLOOKUP(X57,'シフト記号表（勤務時間帯）'!$D$6:$Z$47,23,FALSE))</f>
        <v/>
      </c>
      <c r="Y59" s="305" t="str">
        <f>IF(Y57="","",VLOOKUP(Y57,'シフト記号表（勤務時間帯）'!$D$6:$Z$47,23,FALSE))</f>
        <v/>
      </c>
      <c r="Z59" s="305" t="str">
        <f>IF(Z57="","",VLOOKUP(Z57,'シフト記号表（勤務時間帯）'!$D$6:$Z$47,23,FALSE))</f>
        <v/>
      </c>
      <c r="AA59" s="306" t="str">
        <f>IF(AA57="","",VLOOKUP(AA57,'シフト記号表（勤務時間帯）'!$D$6:$Z$47,23,FALSE))</f>
        <v/>
      </c>
      <c r="AB59" s="304" t="str">
        <f>IF(AB57="","",VLOOKUP(AB57,'シフト記号表（勤務時間帯）'!$D$6:$Z$47,23,FALSE))</f>
        <v/>
      </c>
      <c r="AC59" s="305" t="str">
        <f>IF(AC57="","",VLOOKUP(AC57,'シフト記号表（勤務時間帯）'!$D$6:$Z$47,23,FALSE))</f>
        <v/>
      </c>
      <c r="AD59" s="305" t="str">
        <f>IF(AD57="","",VLOOKUP(AD57,'シフト記号表（勤務時間帯）'!$D$6:$Z$47,23,FALSE))</f>
        <v/>
      </c>
      <c r="AE59" s="305" t="str">
        <f>IF(AE57="","",VLOOKUP(AE57,'シフト記号表（勤務時間帯）'!$D$6:$Z$47,23,FALSE))</f>
        <v/>
      </c>
      <c r="AF59" s="305" t="str">
        <f>IF(AF57="","",VLOOKUP(AF57,'シフト記号表（勤務時間帯）'!$D$6:$Z$47,23,FALSE))</f>
        <v/>
      </c>
      <c r="AG59" s="305" t="str">
        <f>IF(AG57="","",VLOOKUP(AG57,'シフト記号表（勤務時間帯）'!$D$6:$Z$47,23,FALSE))</f>
        <v/>
      </c>
      <c r="AH59" s="306" t="str">
        <f>IF(AH57="","",VLOOKUP(AH57,'シフト記号表（勤務時間帯）'!$D$6:$Z$47,23,FALSE))</f>
        <v/>
      </c>
      <c r="AI59" s="304" t="str">
        <f>IF(AI57="","",VLOOKUP(AI57,'シフト記号表（勤務時間帯）'!$D$6:$Z$47,23,FALSE))</f>
        <v/>
      </c>
      <c r="AJ59" s="305" t="str">
        <f>IF(AJ57="","",VLOOKUP(AJ57,'シフト記号表（勤務時間帯）'!$D$6:$Z$47,23,FALSE))</f>
        <v/>
      </c>
      <c r="AK59" s="305" t="str">
        <f>IF(AK57="","",VLOOKUP(AK57,'シフト記号表（勤務時間帯）'!$D$6:$Z$47,23,FALSE))</f>
        <v/>
      </c>
      <c r="AL59" s="305" t="str">
        <f>IF(AL57="","",VLOOKUP(AL57,'シフト記号表（勤務時間帯）'!$D$6:$Z$47,23,FALSE))</f>
        <v/>
      </c>
      <c r="AM59" s="305" t="str">
        <f>IF(AM57="","",VLOOKUP(AM57,'シフト記号表（勤務時間帯）'!$D$6:$Z$47,23,FALSE))</f>
        <v/>
      </c>
      <c r="AN59" s="305" t="str">
        <f>IF(AN57="","",VLOOKUP(AN57,'シフト記号表（勤務時間帯）'!$D$6:$Z$47,23,FALSE))</f>
        <v/>
      </c>
      <c r="AO59" s="306" t="str">
        <f>IF(AO57="","",VLOOKUP(AO57,'シフト記号表（勤務時間帯）'!$D$6:$Z$47,23,FALSE))</f>
        <v/>
      </c>
      <c r="AP59" s="304" t="str">
        <f>IF(AP57="","",VLOOKUP(AP57,'シフト記号表（勤務時間帯）'!$D$6:$Z$47,23,FALSE))</f>
        <v/>
      </c>
      <c r="AQ59" s="305" t="str">
        <f>IF(AQ57="","",VLOOKUP(AQ57,'シフト記号表（勤務時間帯）'!$D$6:$Z$47,23,FALSE))</f>
        <v/>
      </c>
      <c r="AR59" s="305" t="str">
        <f>IF(AR57="","",VLOOKUP(AR57,'シフト記号表（勤務時間帯）'!$D$6:$Z$47,23,FALSE))</f>
        <v/>
      </c>
      <c r="AS59" s="305" t="str">
        <f>IF(AS57="","",VLOOKUP(AS57,'シフト記号表（勤務時間帯）'!$D$6:$Z$47,23,FALSE))</f>
        <v/>
      </c>
      <c r="AT59" s="305" t="str">
        <f>IF(AT57="","",VLOOKUP(AT57,'シフト記号表（勤務時間帯）'!$D$6:$Z$47,23,FALSE))</f>
        <v/>
      </c>
      <c r="AU59" s="305" t="str">
        <f>IF(AU57="","",VLOOKUP(AU57,'シフト記号表（勤務時間帯）'!$D$6:$Z$47,23,FALSE))</f>
        <v/>
      </c>
      <c r="AV59" s="306" t="str">
        <f>IF(AV57="","",VLOOKUP(AV57,'シフト記号表（勤務時間帯）'!$D$6:$Z$47,23,FALSE))</f>
        <v/>
      </c>
      <c r="AW59" s="304" t="str">
        <f>IF(AW57="","",VLOOKUP(AW57,'シフト記号表（勤務時間帯）'!$D$6:$Z$47,23,FALSE))</f>
        <v/>
      </c>
      <c r="AX59" s="305" t="str">
        <f>IF(AX57="","",VLOOKUP(AX57,'シフト記号表（勤務時間帯）'!$D$6:$Z$47,23,FALSE))</f>
        <v/>
      </c>
      <c r="AY59" s="305" t="str">
        <f>IF(AY57="","",VLOOKUP(AY57,'シフト記号表（勤務時間帯）'!$D$6:$Z$47,23,FALSE))</f>
        <v/>
      </c>
      <c r="AZ59" s="1002">
        <f>IF($BC$3="４週",SUM(U59:AV59),IF($BC$3="暦月",SUM(U59:AY59),""))</f>
        <v>0</v>
      </c>
      <c r="BA59" s="1003"/>
      <c r="BB59" s="1004">
        <f>IF($BC$3="４週",AZ59/4,IF($BC$3="暦月",(AZ59/($BC$8/7)),""))</f>
        <v>0</v>
      </c>
      <c r="BC59" s="1003"/>
      <c r="BD59" s="1005"/>
      <c r="BE59" s="1006"/>
      <c r="BF59" s="1006"/>
      <c r="BG59" s="1006"/>
      <c r="BH59" s="1007"/>
    </row>
    <row r="60" spans="2:60" ht="20.25" customHeight="1" x14ac:dyDescent="0.15">
      <c r="B60" s="307"/>
      <c r="C60" s="1008"/>
      <c r="D60" s="1009"/>
      <c r="E60" s="1010"/>
      <c r="F60" s="288"/>
      <c r="G60" s="289"/>
      <c r="H60" s="1017"/>
      <c r="I60" s="1020"/>
      <c r="J60" s="1021"/>
      <c r="K60" s="1021"/>
      <c r="L60" s="1022"/>
      <c r="M60" s="1029"/>
      <c r="N60" s="1030"/>
      <c r="O60" s="1031"/>
      <c r="P60" s="310" t="s">
        <v>428</v>
      </c>
      <c r="Q60" s="317"/>
      <c r="R60" s="317"/>
      <c r="S60" s="318"/>
      <c r="T60" s="323"/>
      <c r="U60" s="314"/>
      <c r="V60" s="315"/>
      <c r="W60" s="315"/>
      <c r="X60" s="315"/>
      <c r="Y60" s="315"/>
      <c r="Z60" s="315"/>
      <c r="AA60" s="316"/>
      <c r="AB60" s="314"/>
      <c r="AC60" s="315"/>
      <c r="AD60" s="315"/>
      <c r="AE60" s="315"/>
      <c r="AF60" s="315"/>
      <c r="AG60" s="315"/>
      <c r="AH60" s="316"/>
      <c r="AI60" s="314"/>
      <c r="AJ60" s="315"/>
      <c r="AK60" s="315"/>
      <c r="AL60" s="315"/>
      <c r="AM60" s="315"/>
      <c r="AN60" s="315"/>
      <c r="AO60" s="316"/>
      <c r="AP60" s="314"/>
      <c r="AQ60" s="315"/>
      <c r="AR60" s="315"/>
      <c r="AS60" s="315"/>
      <c r="AT60" s="315"/>
      <c r="AU60" s="315"/>
      <c r="AV60" s="316"/>
      <c r="AW60" s="314"/>
      <c r="AX60" s="315"/>
      <c r="AY60" s="315"/>
      <c r="AZ60" s="1038"/>
      <c r="BA60" s="992"/>
      <c r="BB60" s="991"/>
      <c r="BC60" s="992"/>
      <c r="BD60" s="993"/>
      <c r="BE60" s="994"/>
      <c r="BF60" s="994"/>
      <c r="BG60" s="994"/>
      <c r="BH60" s="995"/>
    </row>
    <row r="61" spans="2:60" ht="20.25" customHeight="1" x14ac:dyDescent="0.15">
      <c r="B61" s="287">
        <f>B58+1</f>
        <v>14</v>
      </c>
      <c r="C61" s="1011"/>
      <c r="D61" s="1012"/>
      <c r="E61" s="1013"/>
      <c r="F61" s="288">
        <f>C60</f>
        <v>0</v>
      </c>
      <c r="G61" s="289"/>
      <c r="H61" s="1018"/>
      <c r="I61" s="1023"/>
      <c r="J61" s="1024"/>
      <c r="K61" s="1024"/>
      <c r="L61" s="1025"/>
      <c r="M61" s="1032"/>
      <c r="N61" s="1033"/>
      <c r="O61" s="1034"/>
      <c r="P61" s="290" t="s">
        <v>429</v>
      </c>
      <c r="Q61" s="291"/>
      <c r="R61" s="291"/>
      <c r="S61" s="292"/>
      <c r="T61" s="293"/>
      <c r="U61" s="294" t="str">
        <f>IF(U60="","",VLOOKUP(U60,'シフト記号表（勤務時間帯）'!$D$6:$X$47,21,FALSE))</f>
        <v/>
      </c>
      <c r="V61" s="295" t="str">
        <f>IF(V60="","",VLOOKUP(V60,'シフト記号表（勤務時間帯）'!$D$6:$X$47,21,FALSE))</f>
        <v/>
      </c>
      <c r="W61" s="295" t="str">
        <f>IF(W60="","",VLOOKUP(W60,'シフト記号表（勤務時間帯）'!$D$6:$X$47,21,FALSE))</f>
        <v/>
      </c>
      <c r="X61" s="295" t="str">
        <f>IF(X60="","",VLOOKUP(X60,'シフト記号表（勤務時間帯）'!$D$6:$X$47,21,FALSE))</f>
        <v/>
      </c>
      <c r="Y61" s="295" t="str">
        <f>IF(Y60="","",VLOOKUP(Y60,'シフト記号表（勤務時間帯）'!$D$6:$X$47,21,FALSE))</f>
        <v/>
      </c>
      <c r="Z61" s="295" t="str">
        <f>IF(Z60="","",VLOOKUP(Z60,'シフト記号表（勤務時間帯）'!$D$6:$X$47,21,FALSE))</f>
        <v/>
      </c>
      <c r="AA61" s="296" t="str">
        <f>IF(AA60="","",VLOOKUP(AA60,'シフト記号表（勤務時間帯）'!$D$6:$X$47,21,FALSE))</f>
        <v/>
      </c>
      <c r="AB61" s="294" t="str">
        <f>IF(AB60="","",VLOOKUP(AB60,'シフト記号表（勤務時間帯）'!$D$6:$X$47,21,FALSE))</f>
        <v/>
      </c>
      <c r="AC61" s="295" t="str">
        <f>IF(AC60="","",VLOOKUP(AC60,'シフト記号表（勤務時間帯）'!$D$6:$X$47,21,FALSE))</f>
        <v/>
      </c>
      <c r="AD61" s="295" t="str">
        <f>IF(AD60="","",VLOOKUP(AD60,'シフト記号表（勤務時間帯）'!$D$6:$X$47,21,FALSE))</f>
        <v/>
      </c>
      <c r="AE61" s="295" t="str">
        <f>IF(AE60="","",VLOOKUP(AE60,'シフト記号表（勤務時間帯）'!$D$6:$X$47,21,FALSE))</f>
        <v/>
      </c>
      <c r="AF61" s="295" t="str">
        <f>IF(AF60="","",VLOOKUP(AF60,'シフト記号表（勤務時間帯）'!$D$6:$X$47,21,FALSE))</f>
        <v/>
      </c>
      <c r="AG61" s="295" t="str">
        <f>IF(AG60="","",VLOOKUP(AG60,'シフト記号表（勤務時間帯）'!$D$6:$X$47,21,FALSE))</f>
        <v/>
      </c>
      <c r="AH61" s="296" t="str">
        <f>IF(AH60="","",VLOOKUP(AH60,'シフト記号表（勤務時間帯）'!$D$6:$X$47,21,FALSE))</f>
        <v/>
      </c>
      <c r="AI61" s="294" t="str">
        <f>IF(AI60="","",VLOOKUP(AI60,'シフト記号表（勤務時間帯）'!$D$6:$X$47,21,FALSE))</f>
        <v/>
      </c>
      <c r="AJ61" s="295" t="str">
        <f>IF(AJ60="","",VLOOKUP(AJ60,'シフト記号表（勤務時間帯）'!$D$6:$X$47,21,FALSE))</f>
        <v/>
      </c>
      <c r="AK61" s="295" t="str">
        <f>IF(AK60="","",VLOOKUP(AK60,'シフト記号表（勤務時間帯）'!$D$6:$X$47,21,FALSE))</f>
        <v/>
      </c>
      <c r="AL61" s="295" t="str">
        <f>IF(AL60="","",VLOOKUP(AL60,'シフト記号表（勤務時間帯）'!$D$6:$X$47,21,FALSE))</f>
        <v/>
      </c>
      <c r="AM61" s="295" t="str">
        <f>IF(AM60="","",VLOOKUP(AM60,'シフト記号表（勤務時間帯）'!$D$6:$X$47,21,FALSE))</f>
        <v/>
      </c>
      <c r="AN61" s="295" t="str">
        <f>IF(AN60="","",VLOOKUP(AN60,'シフト記号表（勤務時間帯）'!$D$6:$X$47,21,FALSE))</f>
        <v/>
      </c>
      <c r="AO61" s="296" t="str">
        <f>IF(AO60="","",VLOOKUP(AO60,'シフト記号表（勤務時間帯）'!$D$6:$X$47,21,FALSE))</f>
        <v/>
      </c>
      <c r="AP61" s="294" t="str">
        <f>IF(AP60="","",VLOOKUP(AP60,'シフト記号表（勤務時間帯）'!$D$6:$X$47,21,FALSE))</f>
        <v/>
      </c>
      <c r="AQ61" s="295" t="str">
        <f>IF(AQ60="","",VLOOKUP(AQ60,'シフト記号表（勤務時間帯）'!$D$6:$X$47,21,FALSE))</f>
        <v/>
      </c>
      <c r="AR61" s="295" t="str">
        <f>IF(AR60="","",VLOOKUP(AR60,'シフト記号表（勤務時間帯）'!$D$6:$X$47,21,FALSE))</f>
        <v/>
      </c>
      <c r="AS61" s="295" t="str">
        <f>IF(AS60="","",VLOOKUP(AS60,'シフト記号表（勤務時間帯）'!$D$6:$X$47,21,FALSE))</f>
        <v/>
      </c>
      <c r="AT61" s="295" t="str">
        <f>IF(AT60="","",VLOOKUP(AT60,'シフト記号表（勤務時間帯）'!$D$6:$X$47,21,FALSE))</f>
        <v/>
      </c>
      <c r="AU61" s="295" t="str">
        <f>IF(AU60="","",VLOOKUP(AU60,'シフト記号表（勤務時間帯）'!$D$6:$X$47,21,FALSE))</f>
        <v/>
      </c>
      <c r="AV61" s="296" t="str">
        <f>IF(AV60="","",VLOOKUP(AV60,'シフト記号表（勤務時間帯）'!$D$6:$X$47,21,FALSE))</f>
        <v/>
      </c>
      <c r="AW61" s="294" t="str">
        <f>IF(AW60="","",VLOOKUP(AW60,'シフト記号表（勤務時間帯）'!$D$6:$X$47,21,FALSE))</f>
        <v/>
      </c>
      <c r="AX61" s="295" t="str">
        <f>IF(AX60="","",VLOOKUP(AX60,'シフト記号表（勤務時間帯）'!$D$6:$X$47,21,FALSE))</f>
        <v/>
      </c>
      <c r="AY61" s="295" t="str">
        <f>IF(AY60="","",VLOOKUP(AY60,'シフト記号表（勤務時間帯）'!$D$6:$X$47,21,FALSE))</f>
        <v/>
      </c>
      <c r="AZ61" s="999">
        <f>IF($BC$3="４週",SUM(U61:AV61),IF($BC$3="暦月",SUM(U61:AY61),""))</f>
        <v>0</v>
      </c>
      <c r="BA61" s="1000"/>
      <c r="BB61" s="1001">
        <f>IF($BC$3="４週",AZ61/4,IF($BC$3="暦月",(AZ61/($BC$8/7)),""))</f>
        <v>0</v>
      </c>
      <c r="BC61" s="1000"/>
      <c r="BD61" s="996"/>
      <c r="BE61" s="997"/>
      <c r="BF61" s="997"/>
      <c r="BG61" s="997"/>
      <c r="BH61" s="998"/>
    </row>
    <row r="62" spans="2:60" ht="20.25" customHeight="1" x14ac:dyDescent="0.15">
      <c r="B62" s="297"/>
      <c r="C62" s="1039"/>
      <c r="D62" s="1040"/>
      <c r="E62" s="1041"/>
      <c r="F62" s="298"/>
      <c r="G62" s="299">
        <f>C60</f>
        <v>0</v>
      </c>
      <c r="H62" s="1042"/>
      <c r="I62" s="1043"/>
      <c r="J62" s="1044"/>
      <c r="K62" s="1044"/>
      <c r="L62" s="1045"/>
      <c r="M62" s="1046"/>
      <c r="N62" s="1047"/>
      <c r="O62" s="1048"/>
      <c r="P62" s="324" t="s">
        <v>430</v>
      </c>
      <c r="Q62" s="325"/>
      <c r="R62" s="325"/>
      <c r="S62" s="326"/>
      <c r="T62" s="327"/>
      <c r="U62" s="304" t="str">
        <f>IF(U60="","",VLOOKUP(U60,'シフト記号表（勤務時間帯）'!$D$6:$Z$47,23,FALSE))</f>
        <v/>
      </c>
      <c r="V62" s="305" t="str">
        <f>IF(V60="","",VLOOKUP(V60,'シフト記号表（勤務時間帯）'!$D$6:$Z$47,23,FALSE))</f>
        <v/>
      </c>
      <c r="W62" s="305" t="str">
        <f>IF(W60="","",VLOOKUP(W60,'シフト記号表（勤務時間帯）'!$D$6:$Z$47,23,FALSE))</f>
        <v/>
      </c>
      <c r="X62" s="305" t="str">
        <f>IF(X60="","",VLOOKUP(X60,'シフト記号表（勤務時間帯）'!$D$6:$Z$47,23,FALSE))</f>
        <v/>
      </c>
      <c r="Y62" s="305" t="str">
        <f>IF(Y60="","",VLOOKUP(Y60,'シフト記号表（勤務時間帯）'!$D$6:$Z$47,23,FALSE))</f>
        <v/>
      </c>
      <c r="Z62" s="305" t="str">
        <f>IF(Z60="","",VLOOKUP(Z60,'シフト記号表（勤務時間帯）'!$D$6:$Z$47,23,FALSE))</f>
        <v/>
      </c>
      <c r="AA62" s="306" t="str">
        <f>IF(AA60="","",VLOOKUP(AA60,'シフト記号表（勤務時間帯）'!$D$6:$Z$47,23,FALSE))</f>
        <v/>
      </c>
      <c r="AB62" s="304" t="str">
        <f>IF(AB60="","",VLOOKUP(AB60,'シフト記号表（勤務時間帯）'!$D$6:$Z$47,23,FALSE))</f>
        <v/>
      </c>
      <c r="AC62" s="305" t="str">
        <f>IF(AC60="","",VLOOKUP(AC60,'シフト記号表（勤務時間帯）'!$D$6:$Z$47,23,FALSE))</f>
        <v/>
      </c>
      <c r="AD62" s="305" t="str">
        <f>IF(AD60="","",VLOOKUP(AD60,'シフト記号表（勤務時間帯）'!$D$6:$Z$47,23,FALSE))</f>
        <v/>
      </c>
      <c r="AE62" s="305" t="str">
        <f>IF(AE60="","",VLOOKUP(AE60,'シフト記号表（勤務時間帯）'!$D$6:$Z$47,23,FALSE))</f>
        <v/>
      </c>
      <c r="AF62" s="305" t="str">
        <f>IF(AF60="","",VLOOKUP(AF60,'シフト記号表（勤務時間帯）'!$D$6:$Z$47,23,FALSE))</f>
        <v/>
      </c>
      <c r="AG62" s="305" t="str">
        <f>IF(AG60="","",VLOOKUP(AG60,'シフト記号表（勤務時間帯）'!$D$6:$Z$47,23,FALSE))</f>
        <v/>
      </c>
      <c r="AH62" s="306" t="str">
        <f>IF(AH60="","",VLOOKUP(AH60,'シフト記号表（勤務時間帯）'!$D$6:$Z$47,23,FALSE))</f>
        <v/>
      </c>
      <c r="AI62" s="304" t="str">
        <f>IF(AI60="","",VLOOKUP(AI60,'シフト記号表（勤務時間帯）'!$D$6:$Z$47,23,FALSE))</f>
        <v/>
      </c>
      <c r="AJ62" s="305" t="str">
        <f>IF(AJ60="","",VLOOKUP(AJ60,'シフト記号表（勤務時間帯）'!$D$6:$Z$47,23,FALSE))</f>
        <v/>
      </c>
      <c r="AK62" s="305" t="str">
        <f>IF(AK60="","",VLOOKUP(AK60,'シフト記号表（勤務時間帯）'!$D$6:$Z$47,23,FALSE))</f>
        <v/>
      </c>
      <c r="AL62" s="305" t="str">
        <f>IF(AL60="","",VLOOKUP(AL60,'シフト記号表（勤務時間帯）'!$D$6:$Z$47,23,FALSE))</f>
        <v/>
      </c>
      <c r="AM62" s="305" t="str">
        <f>IF(AM60="","",VLOOKUP(AM60,'シフト記号表（勤務時間帯）'!$D$6:$Z$47,23,FALSE))</f>
        <v/>
      </c>
      <c r="AN62" s="305" t="str">
        <f>IF(AN60="","",VLOOKUP(AN60,'シフト記号表（勤務時間帯）'!$D$6:$Z$47,23,FALSE))</f>
        <v/>
      </c>
      <c r="AO62" s="306" t="str">
        <f>IF(AO60="","",VLOOKUP(AO60,'シフト記号表（勤務時間帯）'!$D$6:$Z$47,23,FALSE))</f>
        <v/>
      </c>
      <c r="AP62" s="304" t="str">
        <f>IF(AP60="","",VLOOKUP(AP60,'シフト記号表（勤務時間帯）'!$D$6:$Z$47,23,FALSE))</f>
        <v/>
      </c>
      <c r="AQ62" s="305" t="str">
        <f>IF(AQ60="","",VLOOKUP(AQ60,'シフト記号表（勤務時間帯）'!$D$6:$Z$47,23,FALSE))</f>
        <v/>
      </c>
      <c r="AR62" s="305" t="str">
        <f>IF(AR60="","",VLOOKUP(AR60,'シフト記号表（勤務時間帯）'!$D$6:$Z$47,23,FALSE))</f>
        <v/>
      </c>
      <c r="AS62" s="305" t="str">
        <f>IF(AS60="","",VLOOKUP(AS60,'シフト記号表（勤務時間帯）'!$D$6:$Z$47,23,FALSE))</f>
        <v/>
      </c>
      <c r="AT62" s="305" t="str">
        <f>IF(AT60="","",VLOOKUP(AT60,'シフト記号表（勤務時間帯）'!$D$6:$Z$47,23,FALSE))</f>
        <v/>
      </c>
      <c r="AU62" s="305" t="str">
        <f>IF(AU60="","",VLOOKUP(AU60,'シフト記号表（勤務時間帯）'!$D$6:$Z$47,23,FALSE))</f>
        <v/>
      </c>
      <c r="AV62" s="306" t="str">
        <f>IF(AV60="","",VLOOKUP(AV60,'シフト記号表（勤務時間帯）'!$D$6:$Z$47,23,FALSE))</f>
        <v/>
      </c>
      <c r="AW62" s="304" t="str">
        <f>IF(AW60="","",VLOOKUP(AW60,'シフト記号表（勤務時間帯）'!$D$6:$Z$47,23,FALSE))</f>
        <v/>
      </c>
      <c r="AX62" s="305" t="str">
        <f>IF(AX60="","",VLOOKUP(AX60,'シフト記号表（勤務時間帯）'!$D$6:$Z$47,23,FALSE))</f>
        <v/>
      </c>
      <c r="AY62" s="305" t="str">
        <f>IF(AY60="","",VLOOKUP(AY60,'シフト記号表（勤務時間帯）'!$D$6:$Z$47,23,FALSE))</f>
        <v/>
      </c>
      <c r="AZ62" s="1002">
        <f>IF($BC$3="４週",SUM(U62:AV62),IF($BC$3="暦月",SUM(U62:AY62),""))</f>
        <v>0</v>
      </c>
      <c r="BA62" s="1003"/>
      <c r="BB62" s="1004">
        <f>IF($BC$3="４週",AZ62/4,IF($BC$3="暦月",(AZ62/($BC$8/7)),""))</f>
        <v>0</v>
      </c>
      <c r="BC62" s="1003"/>
      <c r="BD62" s="1005"/>
      <c r="BE62" s="1006"/>
      <c r="BF62" s="1006"/>
      <c r="BG62" s="1006"/>
      <c r="BH62" s="1007"/>
    </row>
    <row r="63" spans="2:60" ht="20.25" customHeight="1" x14ac:dyDescent="0.15">
      <c r="B63" s="307"/>
      <c r="C63" s="1008"/>
      <c r="D63" s="1009"/>
      <c r="E63" s="1010"/>
      <c r="F63" s="288"/>
      <c r="G63" s="289"/>
      <c r="H63" s="1017"/>
      <c r="I63" s="1020"/>
      <c r="J63" s="1021"/>
      <c r="K63" s="1021"/>
      <c r="L63" s="1022"/>
      <c r="M63" s="1029"/>
      <c r="N63" s="1030"/>
      <c r="O63" s="1031"/>
      <c r="P63" s="310" t="s">
        <v>428</v>
      </c>
      <c r="Q63" s="317"/>
      <c r="R63" s="317"/>
      <c r="S63" s="318"/>
      <c r="T63" s="323"/>
      <c r="U63" s="314"/>
      <c r="V63" s="315"/>
      <c r="W63" s="315"/>
      <c r="X63" s="315"/>
      <c r="Y63" s="315"/>
      <c r="Z63" s="315"/>
      <c r="AA63" s="316"/>
      <c r="AB63" s="314"/>
      <c r="AC63" s="315"/>
      <c r="AD63" s="315"/>
      <c r="AE63" s="315"/>
      <c r="AF63" s="315"/>
      <c r="AG63" s="315"/>
      <c r="AH63" s="316"/>
      <c r="AI63" s="314"/>
      <c r="AJ63" s="315"/>
      <c r="AK63" s="315"/>
      <c r="AL63" s="315"/>
      <c r="AM63" s="315"/>
      <c r="AN63" s="315"/>
      <c r="AO63" s="316"/>
      <c r="AP63" s="314"/>
      <c r="AQ63" s="315"/>
      <c r="AR63" s="315"/>
      <c r="AS63" s="315"/>
      <c r="AT63" s="315"/>
      <c r="AU63" s="315"/>
      <c r="AV63" s="316"/>
      <c r="AW63" s="314"/>
      <c r="AX63" s="315"/>
      <c r="AY63" s="315"/>
      <c r="AZ63" s="1038"/>
      <c r="BA63" s="992"/>
      <c r="BB63" s="991"/>
      <c r="BC63" s="992"/>
      <c r="BD63" s="993"/>
      <c r="BE63" s="994"/>
      <c r="BF63" s="994"/>
      <c r="BG63" s="994"/>
      <c r="BH63" s="995"/>
    </row>
    <row r="64" spans="2:60" ht="20.25" customHeight="1" x14ac:dyDescent="0.15">
      <c r="B64" s="287">
        <f>B61+1</f>
        <v>15</v>
      </c>
      <c r="C64" s="1011"/>
      <c r="D64" s="1012"/>
      <c r="E64" s="1013"/>
      <c r="F64" s="288">
        <f>C63</f>
        <v>0</v>
      </c>
      <c r="G64" s="289"/>
      <c r="H64" s="1018"/>
      <c r="I64" s="1023"/>
      <c r="J64" s="1024"/>
      <c r="K64" s="1024"/>
      <c r="L64" s="1025"/>
      <c r="M64" s="1032"/>
      <c r="N64" s="1033"/>
      <c r="O64" s="1034"/>
      <c r="P64" s="290" t="s">
        <v>429</v>
      </c>
      <c r="Q64" s="291"/>
      <c r="R64" s="291"/>
      <c r="S64" s="292"/>
      <c r="T64" s="293"/>
      <c r="U64" s="294" t="str">
        <f>IF(U63="","",VLOOKUP(U63,'シフト記号表（勤務時間帯）'!$D$6:$X$47,21,FALSE))</f>
        <v/>
      </c>
      <c r="V64" s="295" t="str">
        <f>IF(V63="","",VLOOKUP(V63,'シフト記号表（勤務時間帯）'!$D$6:$X$47,21,FALSE))</f>
        <v/>
      </c>
      <c r="W64" s="295" t="str">
        <f>IF(W63="","",VLOOKUP(W63,'シフト記号表（勤務時間帯）'!$D$6:$X$47,21,FALSE))</f>
        <v/>
      </c>
      <c r="X64" s="295" t="str">
        <f>IF(X63="","",VLOOKUP(X63,'シフト記号表（勤務時間帯）'!$D$6:$X$47,21,FALSE))</f>
        <v/>
      </c>
      <c r="Y64" s="295" t="str">
        <f>IF(Y63="","",VLOOKUP(Y63,'シフト記号表（勤務時間帯）'!$D$6:$X$47,21,FALSE))</f>
        <v/>
      </c>
      <c r="Z64" s="295" t="str">
        <f>IF(Z63="","",VLOOKUP(Z63,'シフト記号表（勤務時間帯）'!$D$6:$X$47,21,FALSE))</f>
        <v/>
      </c>
      <c r="AA64" s="296" t="str">
        <f>IF(AA63="","",VLOOKUP(AA63,'シフト記号表（勤務時間帯）'!$D$6:$X$47,21,FALSE))</f>
        <v/>
      </c>
      <c r="AB64" s="294" t="str">
        <f>IF(AB63="","",VLOOKUP(AB63,'シフト記号表（勤務時間帯）'!$D$6:$X$47,21,FALSE))</f>
        <v/>
      </c>
      <c r="AC64" s="295" t="str">
        <f>IF(AC63="","",VLOOKUP(AC63,'シフト記号表（勤務時間帯）'!$D$6:$X$47,21,FALSE))</f>
        <v/>
      </c>
      <c r="AD64" s="295" t="str">
        <f>IF(AD63="","",VLOOKUP(AD63,'シフト記号表（勤務時間帯）'!$D$6:$X$47,21,FALSE))</f>
        <v/>
      </c>
      <c r="AE64" s="295" t="str">
        <f>IF(AE63="","",VLOOKUP(AE63,'シフト記号表（勤務時間帯）'!$D$6:$X$47,21,FALSE))</f>
        <v/>
      </c>
      <c r="AF64" s="295" t="str">
        <f>IF(AF63="","",VLOOKUP(AF63,'シフト記号表（勤務時間帯）'!$D$6:$X$47,21,FALSE))</f>
        <v/>
      </c>
      <c r="AG64" s="295" t="str">
        <f>IF(AG63="","",VLOOKUP(AG63,'シフト記号表（勤務時間帯）'!$D$6:$X$47,21,FALSE))</f>
        <v/>
      </c>
      <c r="AH64" s="296" t="str">
        <f>IF(AH63="","",VLOOKUP(AH63,'シフト記号表（勤務時間帯）'!$D$6:$X$47,21,FALSE))</f>
        <v/>
      </c>
      <c r="AI64" s="294" t="str">
        <f>IF(AI63="","",VLOOKUP(AI63,'シフト記号表（勤務時間帯）'!$D$6:$X$47,21,FALSE))</f>
        <v/>
      </c>
      <c r="AJ64" s="295" t="str">
        <f>IF(AJ63="","",VLOOKUP(AJ63,'シフト記号表（勤務時間帯）'!$D$6:$X$47,21,FALSE))</f>
        <v/>
      </c>
      <c r="AK64" s="295" t="str">
        <f>IF(AK63="","",VLOOKUP(AK63,'シフト記号表（勤務時間帯）'!$D$6:$X$47,21,FALSE))</f>
        <v/>
      </c>
      <c r="AL64" s="295" t="str">
        <f>IF(AL63="","",VLOOKUP(AL63,'シフト記号表（勤務時間帯）'!$D$6:$X$47,21,FALSE))</f>
        <v/>
      </c>
      <c r="AM64" s="295" t="str">
        <f>IF(AM63="","",VLOOKUP(AM63,'シフト記号表（勤務時間帯）'!$D$6:$X$47,21,FALSE))</f>
        <v/>
      </c>
      <c r="AN64" s="295" t="str">
        <f>IF(AN63="","",VLOOKUP(AN63,'シフト記号表（勤務時間帯）'!$D$6:$X$47,21,FALSE))</f>
        <v/>
      </c>
      <c r="AO64" s="296" t="str">
        <f>IF(AO63="","",VLOOKUP(AO63,'シフト記号表（勤務時間帯）'!$D$6:$X$47,21,FALSE))</f>
        <v/>
      </c>
      <c r="AP64" s="294" t="str">
        <f>IF(AP63="","",VLOOKUP(AP63,'シフト記号表（勤務時間帯）'!$D$6:$X$47,21,FALSE))</f>
        <v/>
      </c>
      <c r="AQ64" s="295" t="str">
        <f>IF(AQ63="","",VLOOKUP(AQ63,'シフト記号表（勤務時間帯）'!$D$6:$X$47,21,FALSE))</f>
        <v/>
      </c>
      <c r="AR64" s="295" t="str">
        <f>IF(AR63="","",VLOOKUP(AR63,'シフト記号表（勤務時間帯）'!$D$6:$X$47,21,FALSE))</f>
        <v/>
      </c>
      <c r="AS64" s="295" t="str">
        <f>IF(AS63="","",VLOOKUP(AS63,'シフト記号表（勤務時間帯）'!$D$6:$X$47,21,FALSE))</f>
        <v/>
      </c>
      <c r="AT64" s="295" t="str">
        <f>IF(AT63="","",VLOOKUP(AT63,'シフト記号表（勤務時間帯）'!$D$6:$X$47,21,FALSE))</f>
        <v/>
      </c>
      <c r="AU64" s="295" t="str">
        <f>IF(AU63="","",VLOOKUP(AU63,'シフト記号表（勤務時間帯）'!$D$6:$X$47,21,FALSE))</f>
        <v/>
      </c>
      <c r="AV64" s="296" t="str">
        <f>IF(AV63="","",VLOOKUP(AV63,'シフト記号表（勤務時間帯）'!$D$6:$X$47,21,FALSE))</f>
        <v/>
      </c>
      <c r="AW64" s="294" t="str">
        <f>IF(AW63="","",VLOOKUP(AW63,'シフト記号表（勤務時間帯）'!$D$6:$X$47,21,FALSE))</f>
        <v/>
      </c>
      <c r="AX64" s="295" t="str">
        <f>IF(AX63="","",VLOOKUP(AX63,'シフト記号表（勤務時間帯）'!$D$6:$X$47,21,FALSE))</f>
        <v/>
      </c>
      <c r="AY64" s="295" t="str">
        <f>IF(AY63="","",VLOOKUP(AY63,'シフト記号表（勤務時間帯）'!$D$6:$X$47,21,FALSE))</f>
        <v/>
      </c>
      <c r="AZ64" s="999">
        <f>IF($BC$3="４週",SUM(U64:AV64),IF($BC$3="暦月",SUM(U64:AY64),""))</f>
        <v>0</v>
      </c>
      <c r="BA64" s="1000"/>
      <c r="BB64" s="1001">
        <f>IF($BC$3="４週",AZ64/4,IF($BC$3="暦月",(AZ64/($BC$8/7)),""))</f>
        <v>0</v>
      </c>
      <c r="BC64" s="1000"/>
      <c r="BD64" s="996"/>
      <c r="BE64" s="997"/>
      <c r="BF64" s="997"/>
      <c r="BG64" s="997"/>
      <c r="BH64" s="998"/>
    </row>
    <row r="65" spans="2:60" ht="20.25" customHeight="1" x14ac:dyDescent="0.15">
      <c r="B65" s="297"/>
      <c r="C65" s="1039"/>
      <c r="D65" s="1040"/>
      <c r="E65" s="1041"/>
      <c r="F65" s="298"/>
      <c r="G65" s="299">
        <f>C63</f>
        <v>0</v>
      </c>
      <c r="H65" s="1042"/>
      <c r="I65" s="1043"/>
      <c r="J65" s="1044"/>
      <c r="K65" s="1044"/>
      <c r="L65" s="1045"/>
      <c r="M65" s="1046"/>
      <c r="N65" s="1047"/>
      <c r="O65" s="1048"/>
      <c r="P65" s="324" t="s">
        <v>430</v>
      </c>
      <c r="Q65" s="325"/>
      <c r="R65" s="325"/>
      <c r="S65" s="326"/>
      <c r="T65" s="327"/>
      <c r="U65" s="304" t="str">
        <f>IF(U63="","",VLOOKUP(U63,'シフト記号表（勤務時間帯）'!$D$6:$Z$47,23,FALSE))</f>
        <v/>
      </c>
      <c r="V65" s="305" t="str">
        <f>IF(V63="","",VLOOKUP(V63,'シフト記号表（勤務時間帯）'!$D$6:$Z$47,23,FALSE))</f>
        <v/>
      </c>
      <c r="W65" s="305" t="str">
        <f>IF(W63="","",VLOOKUP(W63,'シフト記号表（勤務時間帯）'!$D$6:$Z$47,23,FALSE))</f>
        <v/>
      </c>
      <c r="X65" s="305" t="str">
        <f>IF(X63="","",VLOOKUP(X63,'シフト記号表（勤務時間帯）'!$D$6:$Z$47,23,FALSE))</f>
        <v/>
      </c>
      <c r="Y65" s="305" t="str">
        <f>IF(Y63="","",VLOOKUP(Y63,'シフト記号表（勤務時間帯）'!$D$6:$Z$47,23,FALSE))</f>
        <v/>
      </c>
      <c r="Z65" s="305" t="str">
        <f>IF(Z63="","",VLOOKUP(Z63,'シフト記号表（勤務時間帯）'!$D$6:$Z$47,23,FALSE))</f>
        <v/>
      </c>
      <c r="AA65" s="306" t="str">
        <f>IF(AA63="","",VLOOKUP(AA63,'シフト記号表（勤務時間帯）'!$D$6:$Z$47,23,FALSE))</f>
        <v/>
      </c>
      <c r="AB65" s="304" t="str">
        <f>IF(AB63="","",VLOOKUP(AB63,'シフト記号表（勤務時間帯）'!$D$6:$Z$47,23,FALSE))</f>
        <v/>
      </c>
      <c r="AC65" s="305" t="str">
        <f>IF(AC63="","",VLOOKUP(AC63,'シフト記号表（勤務時間帯）'!$D$6:$Z$47,23,FALSE))</f>
        <v/>
      </c>
      <c r="AD65" s="305" t="str">
        <f>IF(AD63="","",VLOOKUP(AD63,'シフト記号表（勤務時間帯）'!$D$6:$Z$47,23,FALSE))</f>
        <v/>
      </c>
      <c r="AE65" s="305" t="str">
        <f>IF(AE63="","",VLOOKUP(AE63,'シフト記号表（勤務時間帯）'!$D$6:$Z$47,23,FALSE))</f>
        <v/>
      </c>
      <c r="AF65" s="305" t="str">
        <f>IF(AF63="","",VLOOKUP(AF63,'シフト記号表（勤務時間帯）'!$D$6:$Z$47,23,FALSE))</f>
        <v/>
      </c>
      <c r="AG65" s="305" t="str">
        <f>IF(AG63="","",VLOOKUP(AG63,'シフト記号表（勤務時間帯）'!$D$6:$Z$47,23,FALSE))</f>
        <v/>
      </c>
      <c r="AH65" s="306" t="str">
        <f>IF(AH63="","",VLOOKUP(AH63,'シフト記号表（勤務時間帯）'!$D$6:$Z$47,23,FALSE))</f>
        <v/>
      </c>
      <c r="AI65" s="304" t="str">
        <f>IF(AI63="","",VLOOKUP(AI63,'シフト記号表（勤務時間帯）'!$D$6:$Z$47,23,FALSE))</f>
        <v/>
      </c>
      <c r="AJ65" s="305" t="str">
        <f>IF(AJ63="","",VLOOKUP(AJ63,'シフト記号表（勤務時間帯）'!$D$6:$Z$47,23,FALSE))</f>
        <v/>
      </c>
      <c r="AK65" s="305" t="str">
        <f>IF(AK63="","",VLOOKUP(AK63,'シフト記号表（勤務時間帯）'!$D$6:$Z$47,23,FALSE))</f>
        <v/>
      </c>
      <c r="AL65" s="305" t="str">
        <f>IF(AL63="","",VLOOKUP(AL63,'シフト記号表（勤務時間帯）'!$D$6:$Z$47,23,FALSE))</f>
        <v/>
      </c>
      <c r="AM65" s="305" t="str">
        <f>IF(AM63="","",VLOOKUP(AM63,'シフト記号表（勤務時間帯）'!$D$6:$Z$47,23,FALSE))</f>
        <v/>
      </c>
      <c r="AN65" s="305" t="str">
        <f>IF(AN63="","",VLOOKUP(AN63,'シフト記号表（勤務時間帯）'!$D$6:$Z$47,23,FALSE))</f>
        <v/>
      </c>
      <c r="AO65" s="306" t="str">
        <f>IF(AO63="","",VLOOKUP(AO63,'シフト記号表（勤務時間帯）'!$D$6:$Z$47,23,FALSE))</f>
        <v/>
      </c>
      <c r="AP65" s="304" t="str">
        <f>IF(AP63="","",VLOOKUP(AP63,'シフト記号表（勤務時間帯）'!$D$6:$Z$47,23,FALSE))</f>
        <v/>
      </c>
      <c r="AQ65" s="305" t="str">
        <f>IF(AQ63="","",VLOOKUP(AQ63,'シフト記号表（勤務時間帯）'!$D$6:$Z$47,23,FALSE))</f>
        <v/>
      </c>
      <c r="AR65" s="305" t="str">
        <f>IF(AR63="","",VLOOKUP(AR63,'シフト記号表（勤務時間帯）'!$D$6:$Z$47,23,FALSE))</f>
        <v/>
      </c>
      <c r="AS65" s="305" t="str">
        <f>IF(AS63="","",VLOOKUP(AS63,'シフト記号表（勤務時間帯）'!$D$6:$Z$47,23,FALSE))</f>
        <v/>
      </c>
      <c r="AT65" s="305" t="str">
        <f>IF(AT63="","",VLOOKUP(AT63,'シフト記号表（勤務時間帯）'!$D$6:$Z$47,23,FALSE))</f>
        <v/>
      </c>
      <c r="AU65" s="305" t="str">
        <f>IF(AU63="","",VLOOKUP(AU63,'シフト記号表（勤務時間帯）'!$D$6:$Z$47,23,FALSE))</f>
        <v/>
      </c>
      <c r="AV65" s="306" t="str">
        <f>IF(AV63="","",VLOOKUP(AV63,'シフト記号表（勤務時間帯）'!$D$6:$Z$47,23,FALSE))</f>
        <v/>
      </c>
      <c r="AW65" s="304" t="str">
        <f>IF(AW63="","",VLOOKUP(AW63,'シフト記号表（勤務時間帯）'!$D$6:$Z$47,23,FALSE))</f>
        <v/>
      </c>
      <c r="AX65" s="305" t="str">
        <f>IF(AX63="","",VLOOKUP(AX63,'シフト記号表（勤務時間帯）'!$D$6:$Z$47,23,FALSE))</f>
        <v/>
      </c>
      <c r="AY65" s="305" t="str">
        <f>IF(AY63="","",VLOOKUP(AY63,'シフト記号表（勤務時間帯）'!$D$6:$Z$47,23,FALSE))</f>
        <v/>
      </c>
      <c r="AZ65" s="1002">
        <f>IF($BC$3="４週",SUM(U65:AV65),IF($BC$3="暦月",SUM(U65:AY65),""))</f>
        <v>0</v>
      </c>
      <c r="BA65" s="1003"/>
      <c r="BB65" s="1004">
        <f>IF($BC$3="４週",AZ65/4,IF($BC$3="暦月",(AZ65/($BC$8/7)),""))</f>
        <v>0</v>
      </c>
      <c r="BC65" s="1003"/>
      <c r="BD65" s="1005"/>
      <c r="BE65" s="1006"/>
      <c r="BF65" s="1006"/>
      <c r="BG65" s="1006"/>
      <c r="BH65" s="1007"/>
    </row>
    <row r="66" spans="2:60" ht="20.25" customHeight="1" x14ac:dyDescent="0.15">
      <c r="B66" s="307"/>
      <c r="C66" s="1008"/>
      <c r="D66" s="1009"/>
      <c r="E66" s="1010"/>
      <c r="F66" s="288"/>
      <c r="G66" s="289"/>
      <c r="H66" s="1017"/>
      <c r="I66" s="1020"/>
      <c r="J66" s="1021"/>
      <c r="K66" s="1021"/>
      <c r="L66" s="1022"/>
      <c r="M66" s="1029"/>
      <c r="N66" s="1030"/>
      <c r="O66" s="1031"/>
      <c r="P66" s="328" t="s">
        <v>428</v>
      </c>
      <c r="Q66" s="329"/>
      <c r="R66" s="329"/>
      <c r="S66" s="330"/>
      <c r="T66" s="331"/>
      <c r="U66" s="314"/>
      <c r="V66" s="315"/>
      <c r="W66" s="315"/>
      <c r="X66" s="315"/>
      <c r="Y66" s="315"/>
      <c r="Z66" s="315"/>
      <c r="AA66" s="316"/>
      <c r="AB66" s="314"/>
      <c r="AC66" s="315"/>
      <c r="AD66" s="315"/>
      <c r="AE66" s="315"/>
      <c r="AF66" s="315"/>
      <c r="AG66" s="315"/>
      <c r="AH66" s="316"/>
      <c r="AI66" s="314"/>
      <c r="AJ66" s="315"/>
      <c r="AK66" s="315"/>
      <c r="AL66" s="315"/>
      <c r="AM66" s="315"/>
      <c r="AN66" s="315"/>
      <c r="AO66" s="316"/>
      <c r="AP66" s="314"/>
      <c r="AQ66" s="315"/>
      <c r="AR66" s="315"/>
      <c r="AS66" s="315"/>
      <c r="AT66" s="315"/>
      <c r="AU66" s="315"/>
      <c r="AV66" s="316"/>
      <c r="AW66" s="314"/>
      <c r="AX66" s="315"/>
      <c r="AY66" s="315"/>
      <c r="AZ66" s="1038"/>
      <c r="BA66" s="992"/>
      <c r="BB66" s="991"/>
      <c r="BC66" s="992"/>
      <c r="BD66" s="993"/>
      <c r="BE66" s="994"/>
      <c r="BF66" s="994"/>
      <c r="BG66" s="994"/>
      <c r="BH66" s="995"/>
    </row>
    <row r="67" spans="2:60" ht="20.25" customHeight="1" x14ac:dyDescent="0.15">
      <c r="B67" s="287">
        <f>B64+1</f>
        <v>16</v>
      </c>
      <c r="C67" s="1011"/>
      <c r="D67" s="1012"/>
      <c r="E67" s="1013"/>
      <c r="F67" s="288">
        <f>C66</f>
        <v>0</v>
      </c>
      <c r="G67" s="289"/>
      <c r="H67" s="1018"/>
      <c r="I67" s="1023"/>
      <c r="J67" s="1024"/>
      <c r="K67" s="1024"/>
      <c r="L67" s="1025"/>
      <c r="M67" s="1032"/>
      <c r="N67" s="1033"/>
      <c r="O67" s="1034"/>
      <c r="P67" s="290" t="s">
        <v>429</v>
      </c>
      <c r="Q67" s="291"/>
      <c r="R67" s="291"/>
      <c r="S67" s="292"/>
      <c r="T67" s="293"/>
      <c r="U67" s="294" t="str">
        <f>IF(U66="","",VLOOKUP(U66,'シフト記号表（勤務時間帯）'!$D$6:$X$47,21,FALSE))</f>
        <v/>
      </c>
      <c r="V67" s="295" t="str">
        <f>IF(V66="","",VLOOKUP(V66,'シフト記号表（勤務時間帯）'!$D$6:$X$47,21,FALSE))</f>
        <v/>
      </c>
      <c r="W67" s="295" t="str">
        <f>IF(W66="","",VLOOKUP(W66,'シフト記号表（勤務時間帯）'!$D$6:$X$47,21,FALSE))</f>
        <v/>
      </c>
      <c r="X67" s="295" t="str">
        <f>IF(X66="","",VLOOKUP(X66,'シフト記号表（勤務時間帯）'!$D$6:$X$47,21,FALSE))</f>
        <v/>
      </c>
      <c r="Y67" s="295" t="str">
        <f>IF(Y66="","",VLOOKUP(Y66,'シフト記号表（勤務時間帯）'!$D$6:$X$47,21,FALSE))</f>
        <v/>
      </c>
      <c r="Z67" s="295" t="str">
        <f>IF(Z66="","",VLOOKUP(Z66,'シフト記号表（勤務時間帯）'!$D$6:$X$47,21,FALSE))</f>
        <v/>
      </c>
      <c r="AA67" s="296" t="str">
        <f>IF(AA66="","",VLOOKUP(AA66,'シフト記号表（勤務時間帯）'!$D$6:$X$47,21,FALSE))</f>
        <v/>
      </c>
      <c r="AB67" s="294" t="str">
        <f>IF(AB66="","",VLOOKUP(AB66,'シフト記号表（勤務時間帯）'!$D$6:$X$47,21,FALSE))</f>
        <v/>
      </c>
      <c r="AC67" s="295" t="str">
        <f>IF(AC66="","",VLOOKUP(AC66,'シフト記号表（勤務時間帯）'!$D$6:$X$47,21,FALSE))</f>
        <v/>
      </c>
      <c r="AD67" s="295" t="str">
        <f>IF(AD66="","",VLOOKUP(AD66,'シフト記号表（勤務時間帯）'!$D$6:$X$47,21,FALSE))</f>
        <v/>
      </c>
      <c r="AE67" s="295" t="str">
        <f>IF(AE66="","",VLOOKUP(AE66,'シフト記号表（勤務時間帯）'!$D$6:$X$47,21,FALSE))</f>
        <v/>
      </c>
      <c r="AF67" s="295" t="str">
        <f>IF(AF66="","",VLOOKUP(AF66,'シフト記号表（勤務時間帯）'!$D$6:$X$47,21,FALSE))</f>
        <v/>
      </c>
      <c r="AG67" s="295" t="str">
        <f>IF(AG66="","",VLOOKUP(AG66,'シフト記号表（勤務時間帯）'!$D$6:$X$47,21,FALSE))</f>
        <v/>
      </c>
      <c r="AH67" s="296" t="str">
        <f>IF(AH66="","",VLOOKUP(AH66,'シフト記号表（勤務時間帯）'!$D$6:$X$47,21,FALSE))</f>
        <v/>
      </c>
      <c r="AI67" s="294" t="str">
        <f>IF(AI66="","",VLOOKUP(AI66,'シフト記号表（勤務時間帯）'!$D$6:$X$47,21,FALSE))</f>
        <v/>
      </c>
      <c r="AJ67" s="295" t="str">
        <f>IF(AJ66="","",VLOOKUP(AJ66,'シフト記号表（勤務時間帯）'!$D$6:$X$47,21,FALSE))</f>
        <v/>
      </c>
      <c r="AK67" s="295" t="str">
        <f>IF(AK66="","",VLOOKUP(AK66,'シフト記号表（勤務時間帯）'!$D$6:$X$47,21,FALSE))</f>
        <v/>
      </c>
      <c r="AL67" s="295" t="str">
        <f>IF(AL66="","",VLOOKUP(AL66,'シフト記号表（勤務時間帯）'!$D$6:$X$47,21,FALSE))</f>
        <v/>
      </c>
      <c r="AM67" s="295" t="str">
        <f>IF(AM66="","",VLOOKUP(AM66,'シフト記号表（勤務時間帯）'!$D$6:$X$47,21,FALSE))</f>
        <v/>
      </c>
      <c r="AN67" s="295" t="str">
        <f>IF(AN66="","",VLOOKUP(AN66,'シフト記号表（勤務時間帯）'!$D$6:$X$47,21,FALSE))</f>
        <v/>
      </c>
      <c r="AO67" s="296" t="str">
        <f>IF(AO66="","",VLOOKUP(AO66,'シフト記号表（勤務時間帯）'!$D$6:$X$47,21,FALSE))</f>
        <v/>
      </c>
      <c r="AP67" s="294" t="str">
        <f>IF(AP66="","",VLOOKUP(AP66,'シフト記号表（勤務時間帯）'!$D$6:$X$47,21,FALSE))</f>
        <v/>
      </c>
      <c r="AQ67" s="295" t="str">
        <f>IF(AQ66="","",VLOOKUP(AQ66,'シフト記号表（勤務時間帯）'!$D$6:$X$47,21,FALSE))</f>
        <v/>
      </c>
      <c r="AR67" s="295" t="str">
        <f>IF(AR66="","",VLOOKUP(AR66,'シフト記号表（勤務時間帯）'!$D$6:$X$47,21,FALSE))</f>
        <v/>
      </c>
      <c r="AS67" s="295" t="str">
        <f>IF(AS66="","",VLOOKUP(AS66,'シフト記号表（勤務時間帯）'!$D$6:$X$47,21,FALSE))</f>
        <v/>
      </c>
      <c r="AT67" s="295" t="str">
        <f>IF(AT66="","",VLOOKUP(AT66,'シフト記号表（勤務時間帯）'!$D$6:$X$47,21,FALSE))</f>
        <v/>
      </c>
      <c r="AU67" s="295" t="str">
        <f>IF(AU66="","",VLOOKUP(AU66,'シフト記号表（勤務時間帯）'!$D$6:$X$47,21,FALSE))</f>
        <v/>
      </c>
      <c r="AV67" s="296" t="str">
        <f>IF(AV66="","",VLOOKUP(AV66,'シフト記号表（勤務時間帯）'!$D$6:$X$47,21,FALSE))</f>
        <v/>
      </c>
      <c r="AW67" s="294" t="str">
        <f>IF(AW66="","",VLOOKUP(AW66,'シフト記号表（勤務時間帯）'!$D$6:$X$47,21,FALSE))</f>
        <v/>
      </c>
      <c r="AX67" s="295" t="str">
        <f>IF(AX66="","",VLOOKUP(AX66,'シフト記号表（勤務時間帯）'!$D$6:$X$47,21,FALSE))</f>
        <v/>
      </c>
      <c r="AY67" s="295" t="str">
        <f>IF(AY66="","",VLOOKUP(AY66,'シフト記号表（勤務時間帯）'!$D$6:$X$47,21,FALSE))</f>
        <v/>
      </c>
      <c r="AZ67" s="999">
        <f>IF($BC$3="４週",SUM(U67:AV67),IF($BC$3="暦月",SUM(U67:AY67),""))</f>
        <v>0</v>
      </c>
      <c r="BA67" s="1000"/>
      <c r="BB67" s="1001">
        <f>IF($BC$3="４週",AZ67/4,IF($BC$3="暦月",(AZ67/($BC$8/7)),""))</f>
        <v>0</v>
      </c>
      <c r="BC67" s="1000"/>
      <c r="BD67" s="996"/>
      <c r="BE67" s="997"/>
      <c r="BF67" s="997"/>
      <c r="BG67" s="997"/>
      <c r="BH67" s="998"/>
    </row>
    <row r="68" spans="2:60" ht="20.25" customHeight="1" thickBot="1" x14ac:dyDescent="0.2">
      <c r="B68" s="287"/>
      <c r="C68" s="1014"/>
      <c r="D68" s="1015"/>
      <c r="E68" s="1016"/>
      <c r="F68" s="332"/>
      <c r="G68" s="333">
        <f>C66</f>
        <v>0</v>
      </c>
      <c r="H68" s="1019"/>
      <c r="I68" s="1026"/>
      <c r="J68" s="1027"/>
      <c r="K68" s="1027"/>
      <c r="L68" s="1028"/>
      <c r="M68" s="1035"/>
      <c r="N68" s="1036"/>
      <c r="O68" s="1037"/>
      <c r="P68" s="334" t="s">
        <v>430</v>
      </c>
      <c r="Q68" s="335"/>
      <c r="R68" s="335"/>
      <c r="S68" s="336"/>
      <c r="T68" s="337"/>
      <c r="U68" s="304" t="str">
        <f>IF(U66="","",VLOOKUP(U66,'シフト記号表（勤務時間帯）'!$D$6:$Z$47,23,FALSE))</f>
        <v/>
      </c>
      <c r="V68" s="305" t="str">
        <f>IF(V66="","",VLOOKUP(V66,'シフト記号表（勤務時間帯）'!$D$6:$Z$47,23,FALSE))</f>
        <v/>
      </c>
      <c r="W68" s="305" t="str">
        <f>IF(W66="","",VLOOKUP(W66,'シフト記号表（勤務時間帯）'!$D$6:$Z$47,23,FALSE))</f>
        <v/>
      </c>
      <c r="X68" s="305" t="str">
        <f>IF(X66="","",VLOOKUP(X66,'シフト記号表（勤務時間帯）'!$D$6:$Z$47,23,FALSE))</f>
        <v/>
      </c>
      <c r="Y68" s="305" t="str">
        <f>IF(Y66="","",VLOOKUP(Y66,'シフト記号表（勤務時間帯）'!$D$6:$Z$47,23,FALSE))</f>
        <v/>
      </c>
      <c r="Z68" s="305" t="str">
        <f>IF(Z66="","",VLOOKUP(Z66,'シフト記号表（勤務時間帯）'!$D$6:$Z$47,23,FALSE))</f>
        <v/>
      </c>
      <c r="AA68" s="306" t="str">
        <f>IF(AA66="","",VLOOKUP(AA66,'シフト記号表（勤務時間帯）'!$D$6:$Z$47,23,FALSE))</f>
        <v/>
      </c>
      <c r="AB68" s="304" t="str">
        <f>IF(AB66="","",VLOOKUP(AB66,'シフト記号表（勤務時間帯）'!$D$6:$Z$47,23,FALSE))</f>
        <v/>
      </c>
      <c r="AC68" s="305" t="str">
        <f>IF(AC66="","",VLOOKUP(AC66,'シフト記号表（勤務時間帯）'!$D$6:$Z$47,23,FALSE))</f>
        <v/>
      </c>
      <c r="AD68" s="305" t="str">
        <f>IF(AD66="","",VLOOKUP(AD66,'シフト記号表（勤務時間帯）'!$D$6:$Z$47,23,FALSE))</f>
        <v/>
      </c>
      <c r="AE68" s="305" t="str">
        <f>IF(AE66="","",VLOOKUP(AE66,'シフト記号表（勤務時間帯）'!$D$6:$Z$47,23,FALSE))</f>
        <v/>
      </c>
      <c r="AF68" s="305" t="str">
        <f>IF(AF66="","",VLOOKUP(AF66,'シフト記号表（勤務時間帯）'!$D$6:$Z$47,23,FALSE))</f>
        <v/>
      </c>
      <c r="AG68" s="305" t="str">
        <f>IF(AG66="","",VLOOKUP(AG66,'シフト記号表（勤務時間帯）'!$D$6:$Z$47,23,FALSE))</f>
        <v/>
      </c>
      <c r="AH68" s="306" t="str">
        <f>IF(AH66="","",VLOOKUP(AH66,'シフト記号表（勤務時間帯）'!$D$6:$Z$47,23,FALSE))</f>
        <v/>
      </c>
      <c r="AI68" s="304" t="str">
        <f>IF(AI66="","",VLOOKUP(AI66,'シフト記号表（勤務時間帯）'!$D$6:$Z$47,23,FALSE))</f>
        <v/>
      </c>
      <c r="AJ68" s="305" t="str">
        <f>IF(AJ66="","",VLOOKUP(AJ66,'シフト記号表（勤務時間帯）'!$D$6:$Z$47,23,FALSE))</f>
        <v/>
      </c>
      <c r="AK68" s="305" t="str">
        <f>IF(AK66="","",VLOOKUP(AK66,'シフト記号表（勤務時間帯）'!$D$6:$Z$47,23,FALSE))</f>
        <v/>
      </c>
      <c r="AL68" s="305" t="str">
        <f>IF(AL66="","",VLOOKUP(AL66,'シフト記号表（勤務時間帯）'!$D$6:$Z$47,23,FALSE))</f>
        <v/>
      </c>
      <c r="AM68" s="305" t="str">
        <f>IF(AM66="","",VLOOKUP(AM66,'シフト記号表（勤務時間帯）'!$D$6:$Z$47,23,FALSE))</f>
        <v/>
      </c>
      <c r="AN68" s="305" t="str">
        <f>IF(AN66="","",VLOOKUP(AN66,'シフト記号表（勤務時間帯）'!$D$6:$Z$47,23,FALSE))</f>
        <v/>
      </c>
      <c r="AO68" s="306" t="str">
        <f>IF(AO66="","",VLOOKUP(AO66,'シフト記号表（勤務時間帯）'!$D$6:$Z$47,23,FALSE))</f>
        <v/>
      </c>
      <c r="AP68" s="304" t="str">
        <f>IF(AP66="","",VLOOKUP(AP66,'シフト記号表（勤務時間帯）'!$D$6:$Z$47,23,FALSE))</f>
        <v/>
      </c>
      <c r="AQ68" s="305" t="str">
        <f>IF(AQ66="","",VLOOKUP(AQ66,'シフト記号表（勤務時間帯）'!$D$6:$Z$47,23,FALSE))</f>
        <v/>
      </c>
      <c r="AR68" s="305" t="str">
        <f>IF(AR66="","",VLOOKUP(AR66,'シフト記号表（勤務時間帯）'!$D$6:$Z$47,23,FALSE))</f>
        <v/>
      </c>
      <c r="AS68" s="305" t="str">
        <f>IF(AS66="","",VLOOKUP(AS66,'シフト記号表（勤務時間帯）'!$D$6:$Z$47,23,FALSE))</f>
        <v/>
      </c>
      <c r="AT68" s="305" t="str">
        <f>IF(AT66="","",VLOOKUP(AT66,'シフト記号表（勤務時間帯）'!$D$6:$Z$47,23,FALSE))</f>
        <v/>
      </c>
      <c r="AU68" s="305" t="str">
        <f>IF(AU66="","",VLOOKUP(AU66,'シフト記号表（勤務時間帯）'!$D$6:$Z$47,23,FALSE))</f>
        <v/>
      </c>
      <c r="AV68" s="306" t="str">
        <f>IF(AV66="","",VLOOKUP(AV66,'シフト記号表（勤務時間帯）'!$D$6:$Z$47,23,FALSE))</f>
        <v/>
      </c>
      <c r="AW68" s="304" t="str">
        <f>IF(AW66="","",VLOOKUP(AW66,'シフト記号表（勤務時間帯）'!$D$6:$Z$47,23,FALSE))</f>
        <v/>
      </c>
      <c r="AX68" s="305" t="str">
        <f>IF(AX66="","",VLOOKUP(AX66,'シフト記号表（勤務時間帯）'!$D$6:$Z$47,23,FALSE))</f>
        <v/>
      </c>
      <c r="AY68" s="305" t="str">
        <f>IF(AY66="","",VLOOKUP(AY66,'シフト記号表（勤務時間帯）'!$D$6:$Z$47,23,FALSE))</f>
        <v/>
      </c>
      <c r="AZ68" s="1002">
        <f>IF($BC$3="４週",SUM(U68:AV68),IF($BC$3="暦月",SUM(U68:AY68),""))</f>
        <v>0</v>
      </c>
      <c r="BA68" s="1003"/>
      <c r="BB68" s="1004">
        <f>IF($BC$3="４週",AZ68/4,IF($BC$3="暦月",(AZ68/($BC$8/7)),""))</f>
        <v>0</v>
      </c>
      <c r="BC68" s="1003"/>
      <c r="BD68" s="996"/>
      <c r="BE68" s="997"/>
      <c r="BF68" s="997"/>
      <c r="BG68" s="997"/>
      <c r="BH68" s="998"/>
    </row>
    <row r="69" spans="2:60" ht="20.25" customHeight="1" x14ac:dyDescent="0.15">
      <c r="B69" s="963" t="s">
        <v>431</v>
      </c>
      <c r="C69" s="964"/>
      <c r="D69" s="964"/>
      <c r="E69" s="964"/>
      <c r="F69" s="964"/>
      <c r="G69" s="964"/>
      <c r="H69" s="964"/>
      <c r="I69" s="964"/>
      <c r="J69" s="964"/>
      <c r="K69" s="964"/>
      <c r="L69" s="964"/>
      <c r="M69" s="964"/>
      <c r="N69" s="964"/>
      <c r="O69" s="964"/>
      <c r="P69" s="964"/>
      <c r="Q69" s="964"/>
      <c r="R69" s="964"/>
      <c r="S69" s="964"/>
      <c r="T69" s="965"/>
      <c r="U69" s="338"/>
      <c r="V69" s="339"/>
      <c r="W69" s="339"/>
      <c r="X69" s="339"/>
      <c r="Y69" s="339"/>
      <c r="Z69" s="339"/>
      <c r="AA69" s="340"/>
      <c r="AB69" s="341"/>
      <c r="AC69" s="339"/>
      <c r="AD69" s="339"/>
      <c r="AE69" s="339"/>
      <c r="AF69" s="339"/>
      <c r="AG69" s="339"/>
      <c r="AH69" s="340"/>
      <c r="AI69" s="341"/>
      <c r="AJ69" s="339"/>
      <c r="AK69" s="339"/>
      <c r="AL69" s="339"/>
      <c r="AM69" s="339"/>
      <c r="AN69" s="339"/>
      <c r="AO69" s="340"/>
      <c r="AP69" s="341"/>
      <c r="AQ69" s="339"/>
      <c r="AR69" s="339"/>
      <c r="AS69" s="339"/>
      <c r="AT69" s="339"/>
      <c r="AU69" s="339"/>
      <c r="AV69" s="340"/>
      <c r="AW69" s="341"/>
      <c r="AX69" s="339"/>
      <c r="AY69" s="342"/>
      <c r="AZ69" s="966"/>
      <c r="BA69" s="967"/>
      <c r="BB69" s="972"/>
      <c r="BC69" s="973"/>
      <c r="BD69" s="973"/>
      <c r="BE69" s="973"/>
      <c r="BF69" s="973"/>
      <c r="BG69" s="973"/>
      <c r="BH69" s="974"/>
    </row>
    <row r="70" spans="2:60" ht="20.25" customHeight="1" x14ac:dyDescent="0.15">
      <c r="B70" s="981" t="s">
        <v>432</v>
      </c>
      <c r="C70" s="982"/>
      <c r="D70" s="982"/>
      <c r="E70" s="982"/>
      <c r="F70" s="982"/>
      <c r="G70" s="982"/>
      <c r="H70" s="982"/>
      <c r="I70" s="982"/>
      <c r="J70" s="982"/>
      <c r="K70" s="982"/>
      <c r="L70" s="982"/>
      <c r="M70" s="982"/>
      <c r="N70" s="982"/>
      <c r="O70" s="982"/>
      <c r="P70" s="982"/>
      <c r="Q70" s="982"/>
      <c r="R70" s="982"/>
      <c r="S70" s="982"/>
      <c r="T70" s="983"/>
      <c r="U70" s="343"/>
      <c r="V70" s="344"/>
      <c r="W70" s="344"/>
      <c r="X70" s="344"/>
      <c r="Y70" s="344"/>
      <c r="Z70" s="344"/>
      <c r="AA70" s="345"/>
      <c r="AB70" s="346"/>
      <c r="AC70" s="344"/>
      <c r="AD70" s="344"/>
      <c r="AE70" s="344"/>
      <c r="AF70" s="344"/>
      <c r="AG70" s="344"/>
      <c r="AH70" s="345"/>
      <c r="AI70" s="346"/>
      <c r="AJ70" s="344"/>
      <c r="AK70" s="344"/>
      <c r="AL70" s="344"/>
      <c r="AM70" s="344"/>
      <c r="AN70" s="344"/>
      <c r="AO70" s="345"/>
      <c r="AP70" s="346"/>
      <c r="AQ70" s="344"/>
      <c r="AR70" s="344"/>
      <c r="AS70" s="344"/>
      <c r="AT70" s="344"/>
      <c r="AU70" s="344"/>
      <c r="AV70" s="345"/>
      <c r="AW70" s="346"/>
      <c r="AX70" s="344"/>
      <c r="AY70" s="347"/>
      <c r="AZ70" s="968"/>
      <c r="BA70" s="969"/>
      <c r="BB70" s="975"/>
      <c r="BC70" s="976"/>
      <c r="BD70" s="976"/>
      <c r="BE70" s="976"/>
      <c r="BF70" s="976"/>
      <c r="BG70" s="976"/>
      <c r="BH70" s="977"/>
    </row>
    <row r="71" spans="2:60" ht="20.25" customHeight="1" x14ac:dyDescent="0.15">
      <c r="B71" s="981" t="s">
        <v>433</v>
      </c>
      <c r="C71" s="982"/>
      <c r="D71" s="982"/>
      <c r="E71" s="982"/>
      <c r="F71" s="982"/>
      <c r="G71" s="982"/>
      <c r="H71" s="982"/>
      <c r="I71" s="982"/>
      <c r="J71" s="982"/>
      <c r="K71" s="982"/>
      <c r="L71" s="982"/>
      <c r="M71" s="982"/>
      <c r="N71" s="982"/>
      <c r="O71" s="982"/>
      <c r="P71" s="982"/>
      <c r="Q71" s="982"/>
      <c r="R71" s="982"/>
      <c r="S71" s="982"/>
      <c r="T71" s="983"/>
      <c r="U71" s="343"/>
      <c r="V71" s="344"/>
      <c r="W71" s="344"/>
      <c r="X71" s="344"/>
      <c r="Y71" s="344"/>
      <c r="Z71" s="344"/>
      <c r="AA71" s="348"/>
      <c r="AB71" s="349"/>
      <c r="AC71" s="344"/>
      <c r="AD71" s="344"/>
      <c r="AE71" s="344"/>
      <c r="AF71" s="344"/>
      <c r="AG71" s="344"/>
      <c r="AH71" s="348"/>
      <c r="AI71" s="349"/>
      <c r="AJ71" s="344"/>
      <c r="AK71" s="344"/>
      <c r="AL71" s="344"/>
      <c r="AM71" s="344"/>
      <c r="AN71" s="344"/>
      <c r="AO71" s="348"/>
      <c r="AP71" s="349"/>
      <c r="AQ71" s="344"/>
      <c r="AR71" s="344"/>
      <c r="AS71" s="344"/>
      <c r="AT71" s="344"/>
      <c r="AU71" s="344"/>
      <c r="AV71" s="348"/>
      <c r="AW71" s="349"/>
      <c r="AX71" s="344"/>
      <c r="AY71" s="347"/>
      <c r="AZ71" s="968"/>
      <c r="BA71" s="969"/>
      <c r="BB71" s="975"/>
      <c r="BC71" s="976"/>
      <c r="BD71" s="976"/>
      <c r="BE71" s="976"/>
      <c r="BF71" s="976"/>
      <c r="BG71" s="976"/>
      <c r="BH71" s="977"/>
    </row>
    <row r="72" spans="2:60" ht="20.25" customHeight="1" x14ac:dyDescent="0.15">
      <c r="B72" s="981" t="s">
        <v>434</v>
      </c>
      <c r="C72" s="982"/>
      <c r="D72" s="982"/>
      <c r="E72" s="982"/>
      <c r="F72" s="982"/>
      <c r="G72" s="982"/>
      <c r="H72" s="982"/>
      <c r="I72" s="982"/>
      <c r="J72" s="982"/>
      <c r="K72" s="982"/>
      <c r="L72" s="982"/>
      <c r="M72" s="982"/>
      <c r="N72" s="982"/>
      <c r="O72" s="982"/>
      <c r="P72" s="982"/>
      <c r="Q72" s="982"/>
      <c r="R72" s="982"/>
      <c r="S72" s="982"/>
      <c r="T72" s="983"/>
      <c r="U72" s="343"/>
      <c r="V72" s="344"/>
      <c r="W72" s="344"/>
      <c r="X72" s="344"/>
      <c r="Y72" s="344"/>
      <c r="Z72" s="344"/>
      <c r="AA72" s="348"/>
      <c r="AB72" s="349"/>
      <c r="AC72" s="344"/>
      <c r="AD72" s="344"/>
      <c r="AE72" s="344"/>
      <c r="AF72" s="344"/>
      <c r="AG72" s="344"/>
      <c r="AH72" s="348"/>
      <c r="AI72" s="349"/>
      <c r="AJ72" s="344"/>
      <c r="AK72" s="344"/>
      <c r="AL72" s="344"/>
      <c r="AM72" s="344"/>
      <c r="AN72" s="344"/>
      <c r="AO72" s="348"/>
      <c r="AP72" s="349"/>
      <c r="AQ72" s="344"/>
      <c r="AR72" s="344"/>
      <c r="AS72" s="344"/>
      <c r="AT72" s="344"/>
      <c r="AU72" s="344"/>
      <c r="AV72" s="348"/>
      <c r="AW72" s="349"/>
      <c r="AX72" s="344"/>
      <c r="AY72" s="347"/>
      <c r="AZ72" s="970"/>
      <c r="BA72" s="971"/>
      <c r="BB72" s="975"/>
      <c r="BC72" s="976"/>
      <c r="BD72" s="976"/>
      <c r="BE72" s="976"/>
      <c r="BF72" s="976"/>
      <c r="BG72" s="976"/>
      <c r="BH72" s="977"/>
    </row>
    <row r="73" spans="2:60" ht="20.25" customHeight="1" x14ac:dyDescent="0.15">
      <c r="B73" s="981" t="s">
        <v>435</v>
      </c>
      <c r="C73" s="982"/>
      <c r="D73" s="982"/>
      <c r="E73" s="982"/>
      <c r="F73" s="982"/>
      <c r="G73" s="982"/>
      <c r="H73" s="982"/>
      <c r="I73" s="982"/>
      <c r="J73" s="982"/>
      <c r="K73" s="982"/>
      <c r="L73" s="982"/>
      <c r="M73" s="982"/>
      <c r="N73" s="982"/>
      <c r="O73" s="982"/>
      <c r="P73" s="982"/>
      <c r="Q73" s="982"/>
      <c r="R73" s="982"/>
      <c r="S73" s="982"/>
      <c r="T73" s="983"/>
      <c r="U73" s="350" t="str">
        <f t="shared" ref="U73:AY73" si="1">IF(SUMIF($F$21:$F$68,"介護従業者",U21:U68)=0,"",SUMIF($F$21:$F$68,"介護従業者",U21:U68))</f>
        <v/>
      </c>
      <c r="V73" s="351" t="str">
        <f t="shared" si="1"/>
        <v/>
      </c>
      <c r="W73" s="351" t="str">
        <f t="shared" si="1"/>
        <v/>
      </c>
      <c r="X73" s="351" t="str">
        <f t="shared" si="1"/>
        <v/>
      </c>
      <c r="Y73" s="351" t="str">
        <f t="shared" si="1"/>
        <v/>
      </c>
      <c r="Z73" s="351" t="str">
        <f t="shared" si="1"/>
        <v/>
      </c>
      <c r="AA73" s="352" t="str">
        <f t="shared" si="1"/>
        <v/>
      </c>
      <c r="AB73" s="350" t="str">
        <f t="shared" si="1"/>
        <v/>
      </c>
      <c r="AC73" s="351" t="str">
        <f t="shared" si="1"/>
        <v/>
      </c>
      <c r="AD73" s="351" t="str">
        <f t="shared" si="1"/>
        <v/>
      </c>
      <c r="AE73" s="351" t="str">
        <f t="shared" si="1"/>
        <v/>
      </c>
      <c r="AF73" s="351" t="str">
        <f t="shared" si="1"/>
        <v/>
      </c>
      <c r="AG73" s="351" t="str">
        <f t="shared" si="1"/>
        <v/>
      </c>
      <c r="AH73" s="352" t="str">
        <f t="shared" si="1"/>
        <v/>
      </c>
      <c r="AI73" s="350" t="str">
        <f t="shared" si="1"/>
        <v/>
      </c>
      <c r="AJ73" s="351" t="str">
        <f t="shared" si="1"/>
        <v/>
      </c>
      <c r="AK73" s="351" t="str">
        <f t="shared" si="1"/>
        <v/>
      </c>
      <c r="AL73" s="351" t="str">
        <f t="shared" si="1"/>
        <v/>
      </c>
      <c r="AM73" s="351" t="str">
        <f t="shared" si="1"/>
        <v/>
      </c>
      <c r="AN73" s="351" t="str">
        <f t="shared" si="1"/>
        <v/>
      </c>
      <c r="AO73" s="352" t="str">
        <f t="shared" si="1"/>
        <v/>
      </c>
      <c r="AP73" s="350" t="str">
        <f t="shared" si="1"/>
        <v/>
      </c>
      <c r="AQ73" s="351" t="str">
        <f t="shared" si="1"/>
        <v/>
      </c>
      <c r="AR73" s="351" t="str">
        <f t="shared" si="1"/>
        <v/>
      </c>
      <c r="AS73" s="351" t="str">
        <f t="shared" si="1"/>
        <v/>
      </c>
      <c r="AT73" s="351" t="str">
        <f t="shared" si="1"/>
        <v/>
      </c>
      <c r="AU73" s="351" t="str">
        <f t="shared" si="1"/>
        <v/>
      </c>
      <c r="AV73" s="352" t="str">
        <f t="shared" si="1"/>
        <v/>
      </c>
      <c r="AW73" s="350" t="str">
        <f t="shared" si="1"/>
        <v/>
      </c>
      <c r="AX73" s="351" t="str">
        <f t="shared" si="1"/>
        <v/>
      </c>
      <c r="AY73" s="351" t="str">
        <f t="shared" si="1"/>
        <v/>
      </c>
      <c r="AZ73" s="984">
        <f>IF($BC$3="４週",SUM(U73:AV73),IF($BC$3="暦月",SUM(U73:AY73),""))</f>
        <v>0</v>
      </c>
      <c r="BA73" s="985"/>
      <c r="BB73" s="975"/>
      <c r="BC73" s="976"/>
      <c r="BD73" s="976"/>
      <c r="BE73" s="976"/>
      <c r="BF73" s="976"/>
      <c r="BG73" s="976"/>
      <c r="BH73" s="977"/>
    </row>
    <row r="74" spans="2:60" ht="20.25" customHeight="1" thickBot="1" x14ac:dyDescent="0.2">
      <c r="B74" s="986" t="s">
        <v>436</v>
      </c>
      <c r="C74" s="987"/>
      <c r="D74" s="987"/>
      <c r="E74" s="987"/>
      <c r="F74" s="987"/>
      <c r="G74" s="987"/>
      <c r="H74" s="987"/>
      <c r="I74" s="987"/>
      <c r="J74" s="987"/>
      <c r="K74" s="987"/>
      <c r="L74" s="987"/>
      <c r="M74" s="987"/>
      <c r="N74" s="987"/>
      <c r="O74" s="987"/>
      <c r="P74" s="987"/>
      <c r="Q74" s="987"/>
      <c r="R74" s="987"/>
      <c r="S74" s="987"/>
      <c r="T74" s="988"/>
      <c r="U74" s="353" t="str">
        <f t="shared" ref="U74:AY74" si="2">IF(SUMIF($G$21:$G$68,"介護従業者",U21:U68)=0,"",SUMIF($G$21:$G$68,"介護従業者",U21:U68))</f>
        <v/>
      </c>
      <c r="V74" s="354" t="str">
        <f t="shared" si="2"/>
        <v/>
      </c>
      <c r="W74" s="354" t="str">
        <f t="shared" si="2"/>
        <v/>
      </c>
      <c r="X74" s="354" t="str">
        <f t="shared" si="2"/>
        <v/>
      </c>
      <c r="Y74" s="354" t="str">
        <f t="shared" si="2"/>
        <v/>
      </c>
      <c r="Z74" s="354" t="str">
        <f t="shared" si="2"/>
        <v/>
      </c>
      <c r="AA74" s="355" t="str">
        <f t="shared" si="2"/>
        <v/>
      </c>
      <c r="AB74" s="356" t="str">
        <f t="shared" si="2"/>
        <v/>
      </c>
      <c r="AC74" s="354" t="str">
        <f t="shared" si="2"/>
        <v/>
      </c>
      <c r="AD74" s="354" t="str">
        <f t="shared" si="2"/>
        <v/>
      </c>
      <c r="AE74" s="354" t="str">
        <f t="shared" si="2"/>
        <v/>
      </c>
      <c r="AF74" s="354" t="str">
        <f t="shared" si="2"/>
        <v/>
      </c>
      <c r="AG74" s="354" t="str">
        <f t="shared" si="2"/>
        <v/>
      </c>
      <c r="AH74" s="355" t="str">
        <f t="shared" si="2"/>
        <v/>
      </c>
      <c r="AI74" s="356" t="str">
        <f t="shared" si="2"/>
        <v/>
      </c>
      <c r="AJ74" s="354" t="str">
        <f t="shared" si="2"/>
        <v/>
      </c>
      <c r="AK74" s="354" t="str">
        <f t="shared" si="2"/>
        <v/>
      </c>
      <c r="AL74" s="354" t="str">
        <f t="shared" si="2"/>
        <v/>
      </c>
      <c r="AM74" s="354" t="str">
        <f t="shared" si="2"/>
        <v/>
      </c>
      <c r="AN74" s="354" t="str">
        <f t="shared" si="2"/>
        <v/>
      </c>
      <c r="AO74" s="355" t="str">
        <f t="shared" si="2"/>
        <v/>
      </c>
      <c r="AP74" s="356" t="str">
        <f t="shared" si="2"/>
        <v/>
      </c>
      <c r="AQ74" s="354" t="str">
        <f t="shared" si="2"/>
        <v/>
      </c>
      <c r="AR74" s="354" t="str">
        <f t="shared" si="2"/>
        <v/>
      </c>
      <c r="AS74" s="354" t="str">
        <f t="shared" si="2"/>
        <v/>
      </c>
      <c r="AT74" s="354" t="str">
        <f t="shared" si="2"/>
        <v/>
      </c>
      <c r="AU74" s="354" t="str">
        <f t="shared" si="2"/>
        <v/>
      </c>
      <c r="AV74" s="355" t="str">
        <f t="shared" si="2"/>
        <v/>
      </c>
      <c r="AW74" s="356" t="str">
        <f t="shared" si="2"/>
        <v/>
      </c>
      <c r="AX74" s="354" t="str">
        <f t="shared" si="2"/>
        <v/>
      </c>
      <c r="AY74" s="357" t="str">
        <f t="shared" si="2"/>
        <v/>
      </c>
      <c r="AZ74" s="989">
        <f>IF($BC$3="４週",SUM(U74:AV74),IF($BC$3="暦月",SUM(U74:AY74),""))</f>
        <v>0</v>
      </c>
      <c r="BA74" s="990"/>
      <c r="BB74" s="978"/>
      <c r="BC74" s="979"/>
      <c r="BD74" s="979"/>
      <c r="BE74" s="979"/>
      <c r="BF74" s="979"/>
      <c r="BG74" s="979"/>
      <c r="BH74" s="980"/>
    </row>
    <row r="75" spans="2:60" s="317" customFormat="1" ht="20.25" customHeight="1" x14ac:dyDescent="0.15">
      <c r="C75" s="318"/>
      <c r="D75" s="318"/>
      <c r="E75" s="318"/>
      <c r="F75" s="318"/>
      <c r="G75" s="318"/>
      <c r="BH75" s="358"/>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255"/>
      <c r="D129" s="255"/>
      <c r="E129" s="255"/>
      <c r="F129" s="255"/>
      <c r="G129" s="255"/>
      <c r="H129" s="255"/>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row>
    <row r="130" spans="3:57" x14ac:dyDescent="0.15">
      <c r="C130" s="255"/>
      <c r="D130" s="255"/>
      <c r="E130" s="255"/>
      <c r="F130" s="255"/>
      <c r="G130" s="255"/>
      <c r="H130" s="255"/>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row>
    <row r="131" spans="3:57" x14ac:dyDescent="0.15">
      <c r="C131" s="360"/>
      <c r="D131" s="360"/>
      <c r="E131" s="360"/>
      <c r="F131" s="360"/>
      <c r="G131" s="360"/>
      <c r="H131" s="360"/>
      <c r="I131" s="255"/>
      <c r="J131" s="255"/>
    </row>
    <row r="132" spans="3:57" x14ac:dyDescent="0.15">
      <c r="C132" s="360"/>
      <c r="D132" s="360"/>
      <c r="E132" s="360"/>
      <c r="F132" s="360"/>
      <c r="G132" s="360"/>
      <c r="H132" s="360"/>
      <c r="I132" s="255"/>
      <c r="J132" s="255"/>
    </row>
    <row r="133" spans="3:57" x14ac:dyDescent="0.15">
      <c r="C133" s="255"/>
      <c r="D133" s="255"/>
      <c r="E133" s="255"/>
      <c r="F133" s="255"/>
      <c r="G133" s="255"/>
      <c r="H133" s="255"/>
    </row>
    <row r="134" spans="3:57" x14ac:dyDescent="0.15">
      <c r="C134" s="255"/>
      <c r="D134" s="255"/>
      <c r="E134" s="255"/>
      <c r="F134" s="255"/>
      <c r="G134" s="255"/>
      <c r="H134" s="255"/>
    </row>
    <row r="135" spans="3:57" x14ac:dyDescent="0.15">
      <c r="C135" s="255"/>
      <c r="D135" s="255"/>
      <c r="E135" s="255"/>
      <c r="F135" s="255"/>
      <c r="G135" s="255"/>
      <c r="H135" s="255"/>
    </row>
    <row r="136" spans="3:57" x14ac:dyDescent="0.15">
      <c r="C136" s="255"/>
      <c r="D136" s="255"/>
      <c r="E136" s="255"/>
      <c r="F136" s="255"/>
      <c r="G136" s="255"/>
      <c r="H136" s="255"/>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7"/>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10">
    <dataValidation type="list" allowBlank="1" showInputMessage="1" sqref="AR1:BG1" xr:uid="{9AC30E60-DA69-46F5-9E7B-1A5F16CBF8C2}">
      <formula1>#REF!</formula1>
    </dataValidation>
    <dataValidation type="list" allowBlank="1" showInputMessage="1" showErrorMessage="1" sqref="BC4:BF4" xr:uid="{E963675F-E388-45DB-966F-3237598D6238}">
      <formula1>"予定,実績,予定・実績"</formula1>
    </dataValidation>
    <dataValidation type="list" allowBlank="1" showInputMessage="1" showErrorMessage="1" sqref="AD3:AD4" xr:uid="{0E2AC113-3F6D-4CBD-BEA6-4C5CD869A20D}">
      <formula1>#REF!</formula1>
    </dataValidation>
    <dataValidation type="decimal" allowBlank="1" showInputMessage="1" showErrorMessage="1" error="入力可能範囲　32～40" sqref="AY6:AZ6" xr:uid="{2DEF5556-666E-4F4C-9E53-CD4A2B72700D}">
      <formula1>32</formula1>
      <formula2>40</formula2>
    </dataValidation>
    <dataValidation type="list" allowBlank="1" showInputMessage="1" showErrorMessage="1" sqref="BC3:BF3" xr:uid="{3099691E-1E56-48F1-B8B2-73CC44460A09}">
      <formula1>"４週,暦月"</formula1>
    </dataValidation>
    <dataValidation type="list" allowBlank="1" showInputMessage="1" sqref="C21:E68" xr:uid="{E3532BB3-EFBA-49CF-978C-588FCF56AE76}">
      <formula1>職種</formula1>
    </dataValidation>
    <dataValidation type="list" allowBlank="1" showInputMessage="1" sqref="H21:H68" xr:uid="{746CB9A7-6A4F-43C0-A430-C5D24400AA97}">
      <formula1>"A, B, C, D"</formula1>
    </dataValidation>
    <dataValidation type="list" errorStyle="warning" allowBlank="1" showInputMessage="1" error="リストにない場合のみ、入力してください。" sqref="I21:L68" xr:uid="{F01EB9A5-9A2E-4891-AB20-BC87D03008ED}">
      <formula1>INDIRECT(C21)</formula1>
    </dataValidation>
    <dataValidation type="list" allowBlank="1" showInputMessage="1" sqref="U21:AY21 U24:AY24 U27:AY27 U30:AY30 U33:AY33 U36:AY36 U39:AY39 U42:AY42 U45:AY45 U48:AY48 U51:AY51 U54:AY54 U57:AY57 U60:AY60 U63:AY63 U66:AY66" xr:uid="{99337D14-E57C-4BD4-92A1-9FB3476B6DF7}">
      <formula1>シフト記号表</formula1>
    </dataValidation>
    <dataValidation allowBlank="1" showInputMessage="1" showErrorMessage="1" error="入力可能範囲　32～40" sqref="BC10" xr:uid="{FAEB0A02-B1A3-467C-B602-66F39E1A78E2}"/>
  </dataValidations>
  <printOptions horizontalCentered="1"/>
  <pageMargins left="0.15748031496062992" right="0.15748031496062992" top="0.39370078740157483" bottom="0.15748031496062992" header="0.15748031496062992" footer="0.15748031496062992"/>
  <pageSetup paperSize="9" scale="34" orientation="landscape" r:id="rId1"/>
  <rowBreaks count="2" manualBreakCount="2">
    <brk id="74" max="60" man="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225C-3642-4E6F-8314-8440766AC893}">
  <dimension ref="B1:AB52"/>
  <sheetViews>
    <sheetView zoomScaleNormal="100" workbookViewId="0">
      <selection activeCell="H11" sqref="H11"/>
    </sheetView>
  </sheetViews>
  <sheetFormatPr defaultColWidth="9" defaultRowHeight="18.75" x14ac:dyDescent="0.15"/>
  <cols>
    <col min="1" max="1" width="1.625" style="363" customWidth="1"/>
    <col min="2" max="2" width="5.625" style="362" customWidth="1"/>
    <col min="3" max="3" width="10.625" style="362" customWidth="1"/>
    <col min="4" max="4" width="10.625" style="362" hidden="1" customWidth="1"/>
    <col min="5" max="5" width="3.375" style="362" bestFit="1" customWidth="1"/>
    <col min="6" max="6" width="15.625" style="363" customWidth="1"/>
    <col min="7" max="7" width="3.375" style="363" bestFit="1" customWidth="1"/>
    <col min="8" max="8" width="15.625" style="363" customWidth="1"/>
    <col min="9" max="9" width="3.375" style="363" bestFit="1" customWidth="1"/>
    <col min="10" max="10" width="15.625" style="362" customWidth="1"/>
    <col min="11" max="11" width="3.375" style="363" bestFit="1" customWidth="1"/>
    <col min="12" max="12" width="15.625" style="363" customWidth="1"/>
    <col min="13" max="13" width="5" style="363" customWidth="1"/>
    <col min="14" max="14" width="15.625" style="363" customWidth="1"/>
    <col min="15" max="15" width="3.375" style="363" customWidth="1"/>
    <col min="16" max="16" width="15.625" style="363" customWidth="1"/>
    <col min="17" max="17" width="3.375" style="363" customWidth="1"/>
    <col min="18" max="18" width="15.625" style="363" customWidth="1"/>
    <col min="19" max="19" width="3.375" style="363" customWidth="1"/>
    <col min="20" max="20" width="15.625" style="363" customWidth="1"/>
    <col min="21" max="21" width="3.375" style="363" customWidth="1"/>
    <col min="22" max="22" width="15.625" style="363" customWidth="1"/>
    <col min="23" max="23" width="3.375" style="363" customWidth="1"/>
    <col min="24" max="24" width="15.625" style="363" customWidth="1"/>
    <col min="25" max="25" width="3.375" style="363" customWidth="1"/>
    <col min="26" max="26" width="15.625" style="363" customWidth="1"/>
    <col min="27" max="27" width="3.375" style="363" customWidth="1"/>
    <col min="28" max="28" width="50.625" style="363" customWidth="1"/>
    <col min="29" max="16384" width="9" style="363"/>
  </cols>
  <sheetData>
    <row r="1" spans="2:28" x14ac:dyDescent="0.15">
      <c r="B1" s="361" t="s">
        <v>437</v>
      </c>
    </row>
    <row r="2" spans="2:28" x14ac:dyDescent="0.15">
      <c r="B2" s="364" t="s">
        <v>438</v>
      </c>
      <c r="F2" s="365"/>
      <c r="J2" s="366"/>
    </row>
    <row r="3" spans="2:28" x14ac:dyDescent="0.15">
      <c r="B3" s="365" t="s">
        <v>439</v>
      </c>
      <c r="F3" s="366" t="s">
        <v>440</v>
      </c>
      <c r="J3" s="366"/>
    </row>
    <row r="4" spans="2:28" x14ac:dyDescent="0.15">
      <c r="B4" s="364"/>
      <c r="F4" s="1114" t="s">
        <v>441</v>
      </c>
      <c r="G4" s="1114"/>
      <c r="H4" s="1114"/>
      <c r="I4" s="1114"/>
      <c r="J4" s="1114"/>
      <c r="K4" s="1114"/>
      <c r="L4" s="1114"/>
      <c r="N4" s="1114" t="s">
        <v>442</v>
      </c>
      <c r="O4" s="1114"/>
      <c r="P4" s="1114"/>
      <c r="R4" s="1114" t="s">
        <v>443</v>
      </c>
      <c r="S4" s="1114"/>
      <c r="T4" s="1114"/>
      <c r="U4" s="1114"/>
      <c r="V4" s="1114"/>
      <c r="W4" s="1114"/>
      <c r="X4" s="1114"/>
      <c r="Z4" s="367" t="s">
        <v>444</v>
      </c>
      <c r="AB4" s="1114" t="s">
        <v>445</v>
      </c>
    </row>
    <row r="5" spans="2:28" x14ac:dyDescent="0.15">
      <c r="B5" s="362" t="s">
        <v>413</v>
      </c>
      <c r="C5" s="362" t="s">
        <v>446</v>
      </c>
      <c r="F5" s="362" t="s">
        <v>447</v>
      </c>
      <c r="G5" s="362"/>
      <c r="H5" s="362" t="s">
        <v>448</v>
      </c>
      <c r="J5" s="362" t="s">
        <v>449</v>
      </c>
      <c r="L5" s="362" t="s">
        <v>441</v>
      </c>
      <c r="N5" s="362" t="s">
        <v>450</v>
      </c>
      <c r="P5" s="362" t="s">
        <v>451</v>
      </c>
      <c r="R5" s="362" t="s">
        <v>450</v>
      </c>
      <c r="T5" s="362" t="s">
        <v>451</v>
      </c>
      <c r="V5" s="362" t="s">
        <v>449</v>
      </c>
      <c r="X5" s="362" t="s">
        <v>441</v>
      </c>
      <c r="Z5" s="368" t="s">
        <v>452</v>
      </c>
      <c r="AB5" s="1114"/>
    </row>
    <row r="6" spans="2:28" x14ac:dyDescent="0.15">
      <c r="B6" s="369">
        <v>1</v>
      </c>
      <c r="C6" s="370" t="s">
        <v>453</v>
      </c>
      <c r="D6" s="371" t="str">
        <f>C6</f>
        <v>a</v>
      </c>
      <c r="E6" s="369" t="s">
        <v>454</v>
      </c>
      <c r="F6" s="372"/>
      <c r="G6" s="369" t="s">
        <v>411</v>
      </c>
      <c r="H6" s="372"/>
      <c r="I6" s="373" t="s">
        <v>455</v>
      </c>
      <c r="J6" s="372">
        <v>0</v>
      </c>
      <c r="K6" s="374" t="s">
        <v>389</v>
      </c>
      <c r="L6" s="375" t="str">
        <f>IF(OR(F6="",H6=""),"",(H6+IF(F6&gt;H6,1,0)-F6-J6)*24)</f>
        <v/>
      </c>
      <c r="N6" s="372">
        <v>0.29166666666666669</v>
      </c>
      <c r="O6" s="362" t="s">
        <v>411</v>
      </c>
      <c r="P6" s="372">
        <v>0.83333333333333337</v>
      </c>
      <c r="R6" s="376" t="str">
        <f t="shared" ref="R6:R22" si="0">IF(F6="","",IF(F6&lt;N6,N6,IF(F6&gt;=P6,"",F6)))</f>
        <v/>
      </c>
      <c r="S6" s="362" t="s">
        <v>411</v>
      </c>
      <c r="T6" s="376" t="str">
        <f t="shared" ref="T6:T22" si="1">IF(H6="","",IF(H6&gt;F6,IF(H6&lt;P6,H6,P6),P6))</f>
        <v/>
      </c>
      <c r="U6" s="377" t="s">
        <v>455</v>
      </c>
      <c r="V6" s="372">
        <v>0</v>
      </c>
      <c r="W6" s="363" t="s">
        <v>389</v>
      </c>
      <c r="X6" s="375" t="str">
        <f>IF(R6="","",IF((T6+IF(R6&gt;T6,1,0)-R6-V6)*24=0,"",(T6+IF(R6&gt;T6,1,0)-R6-V6)*24))</f>
        <v/>
      </c>
      <c r="Z6" s="375" t="str">
        <f>IF(X6="",L6,IF(OR(L6-X6=0,L6-X6&lt;0),"-",L6-X6))</f>
        <v/>
      </c>
      <c r="AB6" s="378"/>
    </row>
    <row r="7" spans="2:28" x14ac:dyDescent="0.15">
      <c r="B7" s="369">
        <v>2</v>
      </c>
      <c r="C7" s="370" t="s">
        <v>456</v>
      </c>
      <c r="D7" s="371" t="str">
        <f t="shared" ref="D7:D38" si="2">C7</f>
        <v>b</v>
      </c>
      <c r="E7" s="369" t="s">
        <v>454</v>
      </c>
      <c r="F7" s="372"/>
      <c r="G7" s="369" t="s">
        <v>411</v>
      </c>
      <c r="H7" s="372"/>
      <c r="I7" s="373" t="s">
        <v>455</v>
      </c>
      <c r="J7" s="372">
        <v>0</v>
      </c>
      <c r="K7" s="374" t="s">
        <v>389</v>
      </c>
      <c r="L7" s="375" t="str">
        <f>IF(OR(F7="",H7=""),"",(H7+IF(F7&gt;H7,1,0)-F7-J7)*24)</f>
        <v/>
      </c>
      <c r="N7" s="379">
        <f>$N$6</f>
        <v>0.29166666666666669</v>
      </c>
      <c r="O7" s="362" t="s">
        <v>411</v>
      </c>
      <c r="P7" s="379">
        <f>$P$6</f>
        <v>0.83333333333333337</v>
      </c>
      <c r="R7" s="376" t="str">
        <f t="shared" si="0"/>
        <v/>
      </c>
      <c r="S7" s="362" t="s">
        <v>411</v>
      </c>
      <c r="T7" s="376" t="str">
        <f t="shared" si="1"/>
        <v/>
      </c>
      <c r="U7" s="377" t="s">
        <v>455</v>
      </c>
      <c r="V7" s="372">
        <v>0</v>
      </c>
      <c r="W7" s="363" t="s">
        <v>389</v>
      </c>
      <c r="X7" s="375" t="str">
        <f>IF(R7="","",IF((T7+IF(R7&gt;T7,1,0)-R7-V7)*24=0,"",(T7+IF(R7&gt;T7,1,0)-R7-V7)*24))</f>
        <v/>
      </c>
      <c r="Z7" s="375" t="str">
        <f>IF(X7="",L7,IF(OR(L7-X7=0,L7-X7&lt;0),"-",L7-X7))</f>
        <v/>
      </c>
      <c r="AB7" s="378"/>
    </row>
    <row r="8" spans="2:28" x14ac:dyDescent="0.15">
      <c r="B8" s="369">
        <v>3</v>
      </c>
      <c r="C8" s="370" t="s">
        <v>457</v>
      </c>
      <c r="D8" s="371" t="str">
        <f t="shared" si="2"/>
        <v>c</v>
      </c>
      <c r="E8" s="369" t="s">
        <v>454</v>
      </c>
      <c r="F8" s="372"/>
      <c r="G8" s="369" t="s">
        <v>411</v>
      </c>
      <c r="H8" s="372"/>
      <c r="I8" s="373" t="s">
        <v>455</v>
      </c>
      <c r="J8" s="372">
        <v>0</v>
      </c>
      <c r="K8" s="374" t="s">
        <v>389</v>
      </c>
      <c r="L8" s="375" t="str">
        <f>IF(OR(F8="",H8=""),"",(H8+IF(F8&gt;H8,1,0)-F8-J8)*24)</f>
        <v/>
      </c>
      <c r="N8" s="379">
        <f t="shared" ref="N8:N22" si="3">$N$6</f>
        <v>0.29166666666666669</v>
      </c>
      <c r="O8" s="362" t="s">
        <v>411</v>
      </c>
      <c r="P8" s="379">
        <f t="shared" ref="P8:P22" si="4">$P$6</f>
        <v>0.83333333333333337</v>
      </c>
      <c r="R8" s="376" t="str">
        <f t="shared" si="0"/>
        <v/>
      </c>
      <c r="S8" s="362" t="s">
        <v>411</v>
      </c>
      <c r="T8" s="376" t="str">
        <f t="shared" si="1"/>
        <v/>
      </c>
      <c r="U8" s="377" t="s">
        <v>455</v>
      </c>
      <c r="V8" s="372">
        <v>0</v>
      </c>
      <c r="W8" s="363" t="s">
        <v>389</v>
      </c>
      <c r="X8" s="375" t="str">
        <f>IF(R8="","",IF((T8+IF(R8&gt;T8,1,0)-R8-V8)*24=0,"",(T8+IF(R8&gt;T8,1,0)-R8-V8)*24))</f>
        <v/>
      </c>
      <c r="Z8" s="375" t="str">
        <f>IF(X8="",L8,IF(OR(L8-X8=0,L8-X8&lt;0),"-",L8-X8))</f>
        <v/>
      </c>
      <c r="AB8" s="378"/>
    </row>
    <row r="9" spans="2:28" x14ac:dyDescent="0.15">
      <c r="B9" s="369">
        <v>4</v>
      </c>
      <c r="C9" s="370" t="s">
        <v>458</v>
      </c>
      <c r="D9" s="371" t="str">
        <f t="shared" si="2"/>
        <v>d</v>
      </c>
      <c r="E9" s="369" t="s">
        <v>454</v>
      </c>
      <c r="F9" s="372"/>
      <c r="G9" s="369" t="s">
        <v>411</v>
      </c>
      <c r="H9" s="372"/>
      <c r="I9" s="373" t="s">
        <v>455</v>
      </c>
      <c r="J9" s="372">
        <v>0</v>
      </c>
      <c r="K9" s="374" t="s">
        <v>389</v>
      </c>
      <c r="L9" s="375" t="str">
        <f>IF(OR(F9="",H9=""),"",(H9+IF(F9&gt;H9,1,0)-F9-J9)*24)</f>
        <v/>
      </c>
      <c r="N9" s="379">
        <f t="shared" si="3"/>
        <v>0.29166666666666669</v>
      </c>
      <c r="O9" s="362" t="s">
        <v>411</v>
      </c>
      <c r="P9" s="379">
        <f t="shared" si="4"/>
        <v>0.83333333333333337</v>
      </c>
      <c r="R9" s="376" t="str">
        <f t="shared" si="0"/>
        <v/>
      </c>
      <c r="S9" s="362" t="s">
        <v>411</v>
      </c>
      <c r="T9" s="376" t="str">
        <f t="shared" si="1"/>
        <v/>
      </c>
      <c r="U9" s="377" t="s">
        <v>455</v>
      </c>
      <c r="V9" s="372">
        <v>0</v>
      </c>
      <c r="W9" s="363" t="s">
        <v>389</v>
      </c>
      <c r="X9" s="375" t="str">
        <f>IF(R9="","",IF((T9+IF(R9&gt;T9,1,0)-R9-V9)*24=0,"",(T9+IF(R9&gt;T9,1,0)-R9-V9)*24))</f>
        <v/>
      </c>
      <c r="Z9" s="375" t="str">
        <f>IF(X9="",L9,IF(OR(L9-X9=0,L9-X9&lt;0),"-",L9-X9))</f>
        <v/>
      </c>
      <c r="AB9" s="378"/>
    </row>
    <row r="10" spans="2:28" x14ac:dyDescent="0.15">
      <c r="B10" s="369">
        <v>5</v>
      </c>
      <c r="C10" s="370" t="s">
        <v>459</v>
      </c>
      <c r="D10" s="371" t="str">
        <f t="shared" si="2"/>
        <v>e</v>
      </c>
      <c r="E10" s="369" t="s">
        <v>454</v>
      </c>
      <c r="F10" s="372"/>
      <c r="G10" s="369" t="s">
        <v>411</v>
      </c>
      <c r="H10" s="372"/>
      <c r="I10" s="373" t="s">
        <v>455</v>
      </c>
      <c r="J10" s="372">
        <v>0</v>
      </c>
      <c r="K10" s="374" t="s">
        <v>389</v>
      </c>
      <c r="L10" s="375" t="str">
        <f t="shared" ref="L10:L22" si="5">IF(OR(F10="",H10=""),"",(H10+IF(F10&gt;H10,1,0)-F10-J10)*24)</f>
        <v/>
      </c>
      <c r="N10" s="379">
        <f t="shared" si="3"/>
        <v>0.29166666666666669</v>
      </c>
      <c r="O10" s="362" t="s">
        <v>411</v>
      </c>
      <c r="P10" s="379">
        <f t="shared" si="4"/>
        <v>0.83333333333333337</v>
      </c>
      <c r="R10" s="376" t="str">
        <f t="shared" si="0"/>
        <v/>
      </c>
      <c r="S10" s="362" t="s">
        <v>411</v>
      </c>
      <c r="T10" s="376" t="str">
        <f t="shared" si="1"/>
        <v/>
      </c>
      <c r="U10" s="377" t="s">
        <v>455</v>
      </c>
      <c r="V10" s="372">
        <v>0</v>
      </c>
      <c r="W10" s="363" t="s">
        <v>389</v>
      </c>
      <c r="X10" s="375" t="str">
        <f t="shared" ref="X10:X22" si="6">IF(R10="","",IF((T10+IF(R10&gt;T10,1,0)-R10-V10)*24=0,"",(T10+IF(R10&gt;T10,1,0)-R10-V10)*24))</f>
        <v/>
      </c>
      <c r="Z10" s="375" t="str">
        <f t="shared" ref="Z10:Z22" si="7">IF(X10="",L10,IF(OR(L10-X10=0,L10-X10&lt;0),"-",L10-X10))</f>
        <v/>
      </c>
      <c r="AB10" s="378"/>
    </row>
    <row r="11" spans="2:28" x14ac:dyDescent="0.15">
      <c r="B11" s="369">
        <v>6</v>
      </c>
      <c r="C11" s="370" t="s">
        <v>460</v>
      </c>
      <c r="D11" s="371" t="str">
        <f t="shared" si="2"/>
        <v>f</v>
      </c>
      <c r="E11" s="369" t="s">
        <v>454</v>
      </c>
      <c r="F11" s="372"/>
      <c r="G11" s="369" t="s">
        <v>411</v>
      </c>
      <c r="H11" s="372"/>
      <c r="I11" s="373" t="s">
        <v>455</v>
      </c>
      <c r="J11" s="372">
        <v>0</v>
      </c>
      <c r="K11" s="374" t="s">
        <v>389</v>
      </c>
      <c r="L11" s="375" t="str">
        <f t="shared" si="5"/>
        <v/>
      </c>
      <c r="N11" s="379">
        <f t="shared" si="3"/>
        <v>0.29166666666666669</v>
      </c>
      <c r="O11" s="362" t="s">
        <v>411</v>
      </c>
      <c r="P11" s="379">
        <f t="shared" si="4"/>
        <v>0.83333333333333337</v>
      </c>
      <c r="R11" s="376" t="str">
        <f t="shared" si="0"/>
        <v/>
      </c>
      <c r="S11" s="362" t="s">
        <v>411</v>
      </c>
      <c r="T11" s="376" t="str">
        <f t="shared" si="1"/>
        <v/>
      </c>
      <c r="U11" s="377" t="s">
        <v>455</v>
      </c>
      <c r="V11" s="372">
        <v>0</v>
      </c>
      <c r="W11" s="363" t="s">
        <v>389</v>
      </c>
      <c r="X11" s="375" t="str">
        <f t="shared" si="6"/>
        <v/>
      </c>
      <c r="Z11" s="375" t="str">
        <f t="shared" si="7"/>
        <v/>
      </c>
      <c r="AB11" s="378"/>
    </row>
    <row r="12" spans="2:28" x14ac:dyDescent="0.15">
      <c r="B12" s="369">
        <v>7</v>
      </c>
      <c r="C12" s="370" t="s">
        <v>461</v>
      </c>
      <c r="D12" s="371" t="str">
        <f t="shared" si="2"/>
        <v>g</v>
      </c>
      <c r="E12" s="369" t="s">
        <v>454</v>
      </c>
      <c r="F12" s="372"/>
      <c r="G12" s="369" t="s">
        <v>411</v>
      </c>
      <c r="H12" s="372"/>
      <c r="I12" s="373" t="s">
        <v>455</v>
      </c>
      <c r="J12" s="372">
        <v>0</v>
      </c>
      <c r="K12" s="374" t="s">
        <v>389</v>
      </c>
      <c r="L12" s="375" t="str">
        <f t="shared" si="5"/>
        <v/>
      </c>
      <c r="N12" s="379">
        <f t="shared" si="3"/>
        <v>0.29166666666666669</v>
      </c>
      <c r="O12" s="362" t="s">
        <v>411</v>
      </c>
      <c r="P12" s="379">
        <f t="shared" si="4"/>
        <v>0.83333333333333337</v>
      </c>
      <c r="R12" s="376" t="str">
        <f t="shared" si="0"/>
        <v/>
      </c>
      <c r="S12" s="362" t="s">
        <v>411</v>
      </c>
      <c r="T12" s="376" t="str">
        <f t="shared" si="1"/>
        <v/>
      </c>
      <c r="U12" s="377" t="s">
        <v>455</v>
      </c>
      <c r="V12" s="372">
        <v>0</v>
      </c>
      <c r="W12" s="363" t="s">
        <v>389</v>
      </c>
      <c r="X12" s="375" t="str">
        <f t="shared" si="6"/>
        <v/>
      </c>
      <c r="Z12" s="375" t="str">
        <f t="shared" si="7"/>
        <v/>
      </c>
      <c r="AB12" s="378"/>
    </row>
    <row r="13" spans="2:28" x14ac:dyDescent="0.15">
      <c r="B13" s="369">
        <v>8</v>
      </c>
      <c r="C13" s="370" t="s">
        <v>462</v>
      </c>
      <c r="D13" s="371" t="str">
        <f t="shared" si="2"/>
        <v>h</v>
      </c>
      <c r="E13" s="369" t="s">
        <v>454</v>
      </c>
      <c r="F13" s="372"/>
      <c r="G13" s="369" t="s">
        <v>411</v>
      </c>
      <c r="H13" s="372"/>
      <c r="I13" s="373" t="s">
        <v>455</v>
      </c>
      <c r="J13" s="372">
        <v>0</v>
      </c>
      <c r="K13" s="374" t="s">
        <v>389</v>
      </c>
      <c r="L13" s="375" t="str">
        <f t="shared" si="5"/>
        <v/>
      </c>
      <c r="N13" s="379">
        <f t="shared" si="3"/>
        <v>0.29166666666666669</v>
      </c>
      <c r="O13" s="362" t="s">
        <v>411</v>
      </c>
      <c r="P13" s="379">
        <f t="shared" si="4"/>
        <v>0.83333333333333337</v>
      </c>
      <c r="R13" s="376" t="str">
        <f t="shared" si="0"/>
        <v/>
      </c>
      <c r="S13" s="362" t="s">
        <v>411</v>
      </c>
      <c r="T13" s="376" t="str">
        <f t="shared" si="1"/>
        <v/>
      </c>
      <c r="U13" s="377" t="s">
        <v>455</v>
      </c>
      <c r="V13" s="372">
        <v>0</v>
      </c>
      <c r="W13" s="363" t="s">
        <v>389</v>
      </c>
      <c r="X13" s="375" t="str">
        <f t="shared" si="6"/>
        <v/>
      </c>
      <c r="Z13" s="375" t="str">
        <f t="shared" si="7"/>
        <v/>
      </c>
      <c r="AB13" s="378"/>
    </row>
    <row r="14" spans="2:28" x14ac:dyDescent="0.15">
      <c r="B14" s="369">
        <v>9</v>
      </c>
      <c r="C14" s="370" t="s">
        <v>463</v>
      </c>
      <c r="D14" s="371" t="str">
        <f t="shared" si="2"/>
        <v>i</v>
      </c>
      <c r="E14" s="369" t="s">
        <v>454</v>
      </c>
      <c r="F14" s="372"/>
      <c r="G14" s="369" t="s">
        <v>411</v>
      </c>
      <c r="H14" s="372"/>
      <c r="I14" s="373" t="s">
        <v>455</v>
      </c>
      <c r="J14" s="372">
        <v>0</v>
      </c>
      <c r="K14" s="374" t="s">
        <v>389</v>
      </c>
      <c r="L14" s="375" t="str">
        <f t="shared" si="5"/>
        <v/>
      </c>
      <c r="N14" s="379">
        <f t="shared" si="3"/>
        <v>0.29166666666666669</v>
      </c>
      <c r="O14" s="362" t="s">
        <v>411</v>
      </c>
      <c r="P14" s="379">
        <f t="shared" si="4"/>
        <v>0.83333333333333337</v>
      </c>
      <c r="R14" s="376" t="str">
        <f t="shared" si="0"/>
        <v/>
      </c>
      <c r="S14" s="362" t="s">
        <v>411</v>
      </c>
      <c r="T14" s="376" t="str">
        <f t="shared" si="1"/>
        <v/>
      </c>
      <c r="U14" s="377" t="s">
        <v>455</v>
      </c>
      <c r="V14" s="372">
        <v>0</v>
      </c>
      <c r="W14" s="363" t="s">
        <v>389</v>
      </c>
      <c r="X14" s="375" t="str">
        <f t="shared" si="6"/>
        <v/>
      </c>
      <c r="Z14" s="375" t="str">
        <f t="shared" si="7"/>
        <v/>
      </c>
      <c r="AB14" s="378"/>
    </row>
    <row r="15" spans="2:28" x14ac:dyDescent="0.15">
      <c r="B15" s="369">
        <v>10</v>
      </c>
      <c r="C15" s="370" t="s">
        <v>464</v>
      </c>
      <c r="D15" s="371" t="str">
        <f t="shared" si="2"/>
        <v>j</v>
      </c>
      <c r="E15" s="369" t="s">
        <v>454</v>
      </c>
      <c r="F15" s="372"/>
      <c r="G15" s="369" t="s">
        <v>411</v>
      </c>
      <c r="H15" s="372"/>
      <c r="I15" s="373" t="s">
        <v>455</v>
      </c>
      <c r="J15" s="372">
        <v>0</v>
      </c>
      <c r="K15" s="374" t="s">
        <v>389</v>
      </c>
      <c r="L15" s="375" t="str">
        <f t="shared" si="5"/>
        <v/>
      </c>
      <c r="N15" s="379">
        <f t="shared" si="3"/>
        <v>0.29166666666666669</v>
      </c>
      <c r="O15" s="362" t="s">
        <v>411</v>
      </c>
      <c r="P15" s="379">
        <f t="shared" si="4"/>
        <v>0.83333333333333337</v>
      </c>
      <c r="R15" s="376" t="str">
        <f t="shared" si="0"/>
        <v/>
      </c>
      <c r="S15" s="362" t="s">
        <v>411</v>
      </c>
      <c r="T15" s="376" t="str">
        <f t="shared" si="1"/>
        <v/>
      </c>
      <c r="U15" s="377" t="s">
        <v>455</v>
      </c>
      <c r="V15" s="372">
        <v>0</v>
      </c>
      <c r="W15" s="363" t="s">
        <v>389</v>
      </c>
      <c r="X15" s="375" t="str">
        <f t="shared" si="6"/>
        <v/>
      </c>
      <c r="Z15" s="375" t="str">
        <f t="shared" si="7"/>
        <v/>
      </c>
      <c r="AB15" s="378"/>
    </row>
    <row r="16" spans="2:28" x14ac:dyDescent="0.15">
      <c r="B16" s="369">
        <v>11</v>
      </c>
      <c r="C16" s="370" t="s">
        <v>465</v>
      </c>
      <c r="D16" s="371" t="str">
        <f t="shared" si="2"/>
        <v>k</v>
      </c>
      <c r="E16" s="369" t="s">
        <v>454</v>
      </c>
      <c r="F16" s="372"/>
      <c r="G16" s="369" t="s">
        <v>411</v>
      </c>
      <c r="H16" s="372"/>
      <c r="I16" s="373" t="s">
        <v>455</v>
      </c>
      <c r="J16" s="372">
        <v>0</v>
      </c>
      <c r="K16" s="374" t="s">
        <v>389</v>
      </c>
      <c r="L16" s="375" t="str">
        <f t="shared" si="5"/>
        <v/>
      </c>
      <c r="N16" s="379">
        <f t="shared" si="3"/>
        <v>0.29166666666666669</v>
      </c>
      <c r="O16" s="362" t="s">
        <v>411</v>
      </c>
      <c r="P16" s="379">
        <f t="shared" si="4"/>
        <v>0.83333333333333337</v>
      </c>
      <c r="R16" s="376" t="str">
        <f t="shared" si="0"/>
        <v/>
      </c>
      <c r="S16" s="362" t="s">
        <v>411</v>
      </c>
      <c r="T16" s="376" t="str">
        <f t="shared" si="1"/>
        <v/>
      </c>
      <c r="U16" s="377" t="s">
        <v>455</v>
      </c>
      <c r="V16" s="372">
        <v>0</v>
      </c>
      <c r="W16" s="363" t="s">
        <v>389</v>
      </c>
      <c r="X16" s="375" t="str">
        <f t="shared" si="6"/>
        <v/>
      </c>
      <c r="Z16" s="375" t="str">
        <f t="shared" si="7"/>
        <v/>
      </c>
      <c r="AB16" s="378"/>
    </row>
    <row r="17" spans="2:28" x14ac:dyDescent="0.15">
      <c r="B17" s="369">
        <v>12</v>
      </c>
      <c r="C17" s="370" t="s">
        <v>466</v>
      </c>
      <c r="D17" s="371" t="str">
        <f t="shared" si="2"/>
        <v>l</v>
      </c>
      <c r="E17" s="369" t="s">
        <v>454</v>
      </c>
      <c r="F17" s="372"/>
      <c r="G17" s="369" t="s">
        <v>411</v>
      </c>
      <c r="H17" s="372"/>
      <c r="I17" s="373" t="s">
        <v>455</v>
      </c>
      <c r="J17" s="372">
        <v>0</v>
      </c>
      <c r="K17" s="374" t="s">
        <v>389</v>
      </c>
      <c r="L17" s="375" t="str">
        <f t="shared" si="5"/>
        <v/>
      </c>
      <c r="N17" s="379">
        <f t="shared" si="3"/>
        <v>0.29166666666666669</v>
      </c>
      <c r="O17" s="362" t="s">
        <v>411</v>
      </c>
      <c r="P17" s="379">
        <f t="shared" si="4"/>
        <v>0.83333333333333337</v>
      </c>
      <c r="R17" s="376" t="str">
        <f t="shared" si="0"/>
        <v/>
      </c>
      <c r="S17" s="362" t="s">
        <v>411</v>
      </c>
      <c r="T17" s="376" t="str">
        <f t="shared" si="1"/>
        <v/>
      </c>
      <c r="U17" s="377" t="s">
        <v>455</v>
      </c>
      <c r="V17" s="372">
        <v>0</v>
      </c>
      <c r="W17" s="363" t="s">
        <v>389</v>
      </c>
      <c r="X17" s="375" t="str">
        <f t="shared" si="6"/>
        <v/>
      </c>
      <c r="Z17" s="375" t="str">
        <f t="shared" si="7"/>
        <v/>
      </c>
      <c r="AB17" s="378"/>
    </row>
    <row r="18" spans="2:28" x14ac:dyDescent="0.15">
      <c r="B18" s="369">
        <v>13</v>
      </c>
      <c r="C18" s="370" t="s">
        <v>467</v>
      </c>
      <c r="D18" s="371" t="str">
        <f t="shared" si="2"/>
        <v>m</v>
      </c>
      <c r="E18" s="369" t="s">
        <v>454</v>
      </c>
      <c r="F18" s="372"/>
      <c r="G18" s="369" t="s">
        <v>411</v>
      </c>
      <c r="H18" s="372"/>
      <c r="I18" s="373" t="s">
        <v>455</v>
      </c>
      <c r="J18" s="372">
        <v>0</v>
      </c>
      <c r="K18" s="374" t="s">
        <v>389</v>
      </c>
      <c r="L18" s="375" t="str">
        <f t="shared" si="5"/>
        <v/>
      </c>
      <c r="N18" s="379">
        <f t="shared" si="3"/>
        <v>0.29166666666666669</v>
      </c>
      <c r="O18" s="362" t="s">
        <v>411</v>
      </c>
      <c r="P18" s="379">
        <f t="shared" si="4"/>
        <v>0.83333333333333337</v>
      </c>
      <c r="R18" s="376" t="str">
        <f t="shared" si="0"/>
        <v/>
      </c>
      <c r="S18" s="362" t="s">
        <v>411</v>
      </c>
      <c r="T18" s="376" t="str">
        <f t="shared" si="1"/>
        <v/>
      </c>
      <c r="U18" s="377" t="s">
        <v>455</v>
      </c>
      <c r="V18" s="372">
        <v>0</v>
      </c>
      <c r="W18" s="363" t="s">
        <v>389</v>
      </c>
      <c r="X18" s="375" t="str">
        <f t="shared" si="6"/>
        <v/>
      </c>
      <c r="Z18" s="375" t="str">
        <f t="shared" si="7"/>
        <v/>
      </c>
      <c r="AB18" s="378"/>
    </row>
    <row r="19" spans="2:28" x14ac:dyDescent="0.15">
      <c r="B19" s="369">
        <v>14</v>
      </c>
      <c r="C19" s="370" t="s">
        <v>468</v>
      </c>
      <c r="D19" s="371" t="str">
        <f t="shared" si="2"/>
        <v>n</v>
      </c>
      <c r="E19" s="369" t="s">
        <v>454</v>
      </c>
      <c r="F19" s="372"/>
      <c r="G19" s="369" t="s">
        <v>411</v>
      </c>
      <c r="H19" s="372"/>
      <c r="I19" s="373" t="s">
        <v>455</v>
      </c>
      <c r="J19" s="372">
        <v>0</v>
      </c>
      <c r="K19" s="374" t="s">
        <v>389</v>
      </c>
      <c r="L19" s="375" t="str">
        <f t="shared" si="5"/>
        <v/>
      </c>
      <c r="N19" s="379">
        <f t="shared" si="3"/>
        <v>0.29166666666666669</v>
      </c>
      <c r="O19" s="362" t="s">
        <v>411</v>
      </c>
      <c r="P19" s="379">
        <f t="shared" si="4"/>
        <v>0.83333333333333337</v>
      </c>
      <c r="R19" s="376" t="str">
        <f t="shared" si="0"/>
        <v/>
      </c>
      <c r="S19" s="362" t="s">
        <v>411</v>
      </c>
      <c r="T19" s="376" t="str">
        <f t="shared" si="1"/>
        <v/>
      </c>
      <c r="U19" s="377" t="s">
        <v>455</v>
      </c>
      <c r="V19" s="372">
        <v>0</v>
      </c>
      <c r="W19" s="363" t="s">
        <v>389</v>
      </c>
      <c r="X19" s="375" t="str">
        <f t="shared" si="6"/>
        <v/>
      </c>
      <c r="Z19" s="375" t="str">
        <f t="shared" si="7"/>
        <v/>
      </c>
      <c r="AB19" s="378"/>
    </row>
    <row r="20" spans="2:28" x14ac:dyDescent="0.15">
      <c r="B20" s="369">
        <v>15</v>
      </c>
      <c r="C20" s="370" t="s">
        <v>469</v>
      </c>
      <c r="D20" s="371" t="str">
        <f t="shared" si="2"/>
        <v>o</v>
      </c>
      <c r="E20" s="369" t="s">
        <v>454</v>
      </c>
      <c r="F20" s="372"/>
      <c r="G20" s="369" t="s">
        <v>411</v>
      </c>
      <c r="H20" s="372"/>
      <c r="I20" s="373" t="s">
        <v>455</v>
      </c>
      <c r="J20" s="372">
        <v>0</v>
      </c>
      <c r="K20" s="374" t="s">
        <v>389</v>
      </c>
      <c r="L20" s="375" t="str">
        <f t="shared" si="5"/>
        <v/>
      </c>
      <c r="N20" s="379">
        <f t="shared" si="3"/>
        <v>0.29166666666666669</v>
      </c>
      <c r="O20" s="362" t="s">
        <v>411</v>
      </c>
      <c r="P20" s="379">
        <f t="shared" si="4"/>
        <v>0.83333333333333337</v>
      </c>
      <c r="R20" s="376" t="str">
        <f t="shared" si="0"/>
        <v/>
      </c>
      <c r="S20" s="362" t="s">
        <v>411</v>
      </c>
      <c r="T20" s="376" t="str">
        <f t="shared" si="1"/>
        <v/>
      </c>
      <c r="U20" s="377" t="s">
        <v>455</v>
      </c>
      <c r="V20" s="372">
        <v>0</v>
      </c>
      <c r="W20" s="363" t="s">
        <v>389</v>
      </c>
      <c r="X20" s="375" t="str">
        <f t="shared" si="6"/>
        <v/>
      </c>
      <c r="Z20" s="375" t="str">
        <f t="shared" si="7"/>
        <v/>
      </c>
      <c r="AB20" s="378"/>
    </row>
    <row r="21" spans="2:28" x14ac:dyDescent="0.15">
      <c r="B21" s="369">
        <v>16</v>
      </c>
      <c r="C21" s="370" t="s">
        <v>470</v>
      </c>
      <c r="D21" s="371" t="str">
        <f t="shared" si="2"/>
        <v>p</v>
      </c>
      <c r="E21" s="369" t="s">
        <v>454</v>
      </c>
      <c r="F21" s="372"/>
      <c r="G21" s="369" t="s">
        <v>411</v>
      </c>
      <c r="H21" s="372"/>
      <c r="I21" s="373" t="s">
        <v>455</v>
      </c>
      <c r="J21" s="372">
        <v>0</v>
      </c>
      <c r="K21" s="374" t="s">
        <v>389</v>
      </c>
      <c r="L21" s="375" t="str">
        <f t="shared" si="5"/>
        <v/>
      </c>
      <c r="N21" s="379">
        <f t="shared" si="3"/>
        <v>0.29166666666666669</v>
      </c>
      <c r="O21" s="362" t="s">
        <v>411</v>
      </c>
      <c r="P21" s="379">
        <f t="shared" si="4"/>
        <v>0.83333333333333337</v>
      </c>
      <c r="R21" s="376" t="str">
        <f t="shared" si="0"/>
        <v/>
      </c>
      <c r="S21" s="362" t="s">
        <v>411</v>
      </c>
      <c r="T21" s="376" t="str">
        <f t="shared" si="1"/>
        <v/>
      </c>
      <c r="U21" s="377" t="s">
        <v>455</v>
      </c>
      <c r="V21" s="372">
        <v>0</v>
      </c>
      <c r="W21" s="363" t="s">
        <v>389</v>
      </c>
      <c r="X21" s="375" t="str">
        <f t="shared" si="6"/>
        <v/>
      </c>
      <c r="Z21" s="375" t="str">
        <f t="shared" si="7"/>
        <v/>
      </c>
      <c r="AB21" s="378"/>
    </row>
    <row r="22" spans="2:28" x14ac:dyDescent="0.15">
      <c r="B22" s="369">
        <v>17</v>
      </c>
      <c r="C22" s="370" t="s">
        <v>471</v>
      </c>
      <c r="D22" s="371" t="str">
        <f t="shared" si="2"/>
        <v>q</v>
      </c>
      <c r="E22" s="369" t="s">
        <v>454</v>
      </c>
      <c r="F22" s="372"/>
      <c r="G22" s="369" t="s">
        <v>411</v>
      </c>
      <c r="H22" s="372"/>
      <c r="I22" s="373" t="s">
        <v>455</v>
      </c>
      <c r="J22" s="372">
        <v>0</v>
      </c>
      <c r="K22" s="374" t="s">
        <v>389</v>
      </c>
      <c r="L22" s="375" t="str">
        <f t="shared" si="5"/>
        <v/>
      </c>
      <c r="N22" s="379">
        <f t="shared" si="3"/>
        <v>0.29166666666666669</v>
      </c>
      <c r="O22" s="362" t="s">
        <v>411</v>
      </c>
      <c r="P22" s="379">
        <f t="shared" si="4"/>
        <v>0.83333333333333337</v>
      </c>
      <c r="R22" s="376" t="str">
        <f t="shared" si="0"/>
        <v/>
      </c>
      <c r="S22" s="362" t="s">
        <v>411</v>
      </c>
      <c r="T22" s="376" t="str">
        <f t="shared" si="1"/>
        <v/>
      </c>
      <c r="U22" s="377" t="s">
        <v>455</v>
      </c>
      <c r="V22" s="372">
        <v>0</v>
      </c>
      <c r="W22" s="363" t="s">
        <v>389</v>
      </c>
      <c r="X22" s="375" t="str">
        <f t="shared" si="6"/>
        <v/>
      </c>
      <c r="Z22" s="375" t="str">
        <f t="shared" si="7"/>
        <v/>
      </c>
      <c r="AB22" s="378"/>
    </row>
    <row r="23" spans="2:28" x14ac:dyDescent="0.15">
      <c r="B23" s="369">
        <v>18</v>
      </c>
      <c r="C23" s="370" t="s">
        <v>472</v>
      </c>
      <c r="D23" s="371" t="str">
        <f t="shared" si="2"/>
        <v>r</v>
      </c>
      <c r="E23" s="369" t="s">
        <v>454</v>
      </c>
      <c r="F23" s="380"/>
      <c r="G23" s="369" t="s">
        <v>411</v>
      </c>
      <c r="H23" s="380"/>
      <c r="I23" s="373" t="s">
        <v>455</v>
      </c>
      <c r="J23" s="380"/>
      <c r="K23" s="374" t="s">
        <v>389</v>
      </c>
      <c r="L23" s="370">
        <v>1</v>
      </c>
      <c r="N23" s="381"/>
      <c r="O23" s="369" t="s">
        <v>411</v>
      </c>
      <c r="P23" s="381"/>
      <c r="Q23" s="374"/>
      <c r="R23" s="381"/>
      <c r="S23" s="369" t="s">
        <v>411</v>
      </c>
      <c r="T23" s="381"/>
      <c r="U23" s="373" t="s">
        <v>455</v>
      </c>
      <c r="V23" s="380"/>
      <c r="W23" s="374" t="s">
        <v>389</v>
      </c>
      <c r="X23" s="370">
        <v>1</v>
      </c>
      <c r="Y23" s="374"/>
      <c r="Z23" s="370" t="s">
        <v>473</v>
      </c>
      <c r="AB23" s="378"/>
    </row>
    <row r="24" spans="2:28" x14ac:dyDescent="0.15">
      <c r="B24" s="369">
        <v>19</v>
      </c>
      <c r="C24" s="370" t="s">
        <v>474</v>
      </c>
      <c r="D24" s="371" t="str">
        <f t="shared" si="2"/>
        <v>s</v>
      </c>
      <c r="E24" s="369" t="s">
        <v>454</v>
      </c>
      <c r="F24" s="380"/>
      <c r="G24" s="369" t="s">
        <v>411</v>
      </c>
      <c r="H24" s="380"/>
      <c r="I24" s="373" t="s">
        <v>455</v>
      </c>
      <c r="J24" s="380"/>
      <c r="K24" s="374" t="s">
        <v>389</v>
      </c>
      <c r="L24" s="370">
        <v>2</v>
      </c>
      <c r="N24" s="381"/>
      <c r="O24" s="369" t="s">
        <v>411</v>
      </c>
      <c r="P24" s="381"/>
      <c r="Q24" s="374"/>
      <c r="R24" s="381"/>
      <c r="S24" s="369" t="s">
        <v>411</v>
      </c>
      <c r="T24" s="381"/>
      <c r="U24" s="373" t="s">
        <v>455</v>
      </c>
      <c r="V24" s="380"/>
      <c r="W24" s="374" t="s">
        <v>389</v>
      </c>
      <c r="X24" s="370">
        <v>2</v>
      </c>
      <c r="Y24" s="374"/>
      <c r="Z24" s="370" t="s">
        <v>473</v>
      </c>
      <c r="AB24" s="378"/>
    </row>
    <row r="25" spans="2:28" x14ac:dyDescent="0.15">
      <c r="B25" s="369">
        <v>20</v>
      </c>
      <c r="C25" s="370" t="s">
        <v>475</v>
      </c>
      <c r="D25" s="371" t="str">
        <f t="shared" si="2"/>
        <v>t</v>
      </c>
      <c r="E25" s="369" t="s">
        <v>454</v>
      </c>
      <c r="F25" s="380"/>
      <c r="G25" s="369" t="s">
        <v>411</v>
      </c>
      <c r="H25" s="380"/>
      <c r="I25" s="373" t="s">
        <v>455</v>
      </c>
      <c r="J25" s="380"/>
      <c r="K25" s="374" t="s">
        <v>389</v>
      </c>
      <c r="L25" s="370">
        <v>3</v>
      </c>
      <c r="N25" s="381"/>
      <c r="O25" s="369" t="s">
        <v>411</v>
      </c>
      <c r="P25" s="381"/>
      <c r="Q25" s="374"/>
      <c r="R25" s="381"/>
      <c r="S25" s="369" t="s">
        <v>411</v>
      </c>
      <c r="T25" s="381"/>
      <c r="U25" s="373" t="s">
        <v>455</v>
      </c>
      <c r="V25" s="380"/>
      <c r="W25" s="374" t="s">
        <v>389</v>
      </c>
      <c r="X25" s="370">
        <v>3</v>
      </c>
      <c r="Y25" s="374"/>
      <c r="Z25" s="370" t="s">
        <v>473</v>
      </c>
      <c r="AB25" s="378"/>
    </row>
    <row r="26" spans="2:28" x14ac:dyDescent="0.15">
      <c r="B26" s="369">
        <v>21</v>
      </c>
      <c r="C26" s="370" t="s">
        <v>476</v>
      </c>
      <c r="D26" s="371" t="str">
        <f t="shared" si="2"/>
        <v>u</v>
      </c>
      <c r="E26" s="369" t="s">
        <v>454</v>
      </c>
      <c r="F26" s="380"/>
      <c r="G26" s="369" t="s">
        <v>411</v>
      </c>
      <c r="H26" s="380"/>
      <c r="I26" s="373" t="s">
        <v>455</v>
      </c>
      <c r="J26" s="380"/>
      <c r="K26" s="374" t="s">
        <v>389</v>
      </c>
      <c r="L26" s="370">
        <v>4</v>
      </c>
      <c r="N26" s="381"/>
      <c r="O26" s="369" t="s">
        <v>411</v>
      </c>
      <c r="P26" s="381"/>
      <c r="Q26" s="374"/>
      <c r="R26" s="381"/>
      <c r="S26" s="369" t="s">
        <v>411</v>
      </c>
      <c r="T26" s="381"/>
      <c r="U26" s="373" t="s">
        <v>455</v>
      </c>
      <c r="V26" s="380"/>
      <c r="W26" s="374" t="s">
        <v>389</v>
      </c>
      <c r="X26" s="370">
        <v>4</v>
      </c>
      <c r="Y26" s="374"/>
      <c r="Z26" s="370" t="s">
        <v>473</v>
      </c>
      <c r="AB26" s="378"/>
    </row>
    <row r="27" spans="2:28" x14ac:dyDescent="0.15">
      <c r="B27" s="369">
        <v>22</v>
      </c>
      <c r="C27" s="370" t="s">
        <v>477</v>
      </c>
      <c r="D27" s="371" t="str">
        <f t="shared" si="2"/>
        <v>v</v>
      </c>
      <c r="E27" s="369" t="s">
        <v>454</v>
      </c>
      <c r="F27" s="380"/>
      <c r="G27" s="369" t="s">
        <v>411</v>
      </c>
      <c r="H27" s="380"/>
      <c r="I27" s="373" t="s">
        <v>455</v>
      </c>
      <c r="J27" s="380"/>
      <c r="K27" s="374" t="s">
        <v>389</v>
      </c>
      <c r="L27" s="370">
        <v>5</v>
      </c>
      <c r="N27" s="381"/>
      <c r="O27" s="369" t="s">
        <v>411</v>
      </c>
      <c r="P27" s="381"/>
      <c r="Q27" s="374"/>
      <c r="R27" s="381"/>
      <c r="S27" s="369" t="s">
        <v>411</v>
      </c>
      <c r="T27" s="381"/>
      <c r="U27" s="373" t="s">
        <v>455</v>
      </c>
      <c r="V27" s="380"/>
      <c r="W27" s="374" t="s">
        <v>389</v>
      </c>
      <c r="X27" s="370">
        <v>5</v>
      </c>
      <c r="Y27" s="374"/>
      <c r="Z27" s="370" t="s">
        <v>473</v>
      </c>
      <c r="AB27" s="378"/>
    </row>
    <row r="28" spans="2:28" x14ac:dyDescent="0.15">
      <c r="B28" s="369">
        <v>23</v>
      </c>
      <c r="C28" s="370" t="s">
        <v>478</v>
      </c>
      <c r="D28" s="371" t="str">
        <f t="shared" si="2"/>
        <v>w</v>
      </c>
      <c r="E28" s="369" t="s">
        <v>454</v>
      </c>
      <c r="F28" s="380"/>
      <c r="G28" s="369" t="s">
        <v>411</v>
      </c>
      <c r="H28" s="380"/>
      <c r="I28" s="373" t="s">
        <v>455</v>
      </c>
      <c r="J28" s="380"/>
      <c r="K28" s="374" t="s">
        <v>389</v>
      </c>
      <c r="L28" s="370">
        <v>6</v>
      </c>
      <c r="N28" s="381"/>
      <c r="O28" s="369" t="s">
        <v>411</v>
      </c>
      <c r="P28" s="381"/>
      <c r="Q28" s="374"/>
      <c r="R28" s="381"/>
      <c r="S28" s="369" t="s">
        <v>411</v>
      </c>
      <c r="T28" s="381"/>
      <c r="U28" s="373" t="s">
        <v>455</v>
      </c>
      <c r="V28" s="380"/>
      <c r="W28" s="374" t="s">
        <v>389</v>
      </c>
      <c r="X28" s="370">
        <v>6</v>
      </c>
      <c r="Y28" s="374"/>
      <c r="Z28" s="370" t="s">
        <v>473</v>
      </c>
      <c r="AB28" s="378"/>
    </row>
    <row r="29" spans="2:28" x14ac:dyDescent="0.15">
      <c r="B29" s="369">
        <v>24</v>
      </c>
      <c r="C29" s="370" t="s">
        <v>479</v>
      </c>
      <c r="D29" s="371" t="str">
        <f t="shared" si="2"/>
        <v>x</v>
      </c>
      <c r="E29" s="369" t="s">
        <v>454</v>
      </c>
      <c r="F29" s="380"/>
      <c r="G29" s="369" t="s">
        <v>411</v>
      </c>
      <c r="H29" s="380"/>
      <c r="I29" s="373" t="s">
        <v>455</v>
      </c>
      <c r="J29" s="380"/>
      <c r="K29" s="374" t="s">
        <v>389</v>
      </c>
      <c r="L29" s="370">
        <v>7</v>
      </c>
      <c r="N29" s="381"/>
      <c r="O29" s="369" t="s">
        <v>411</v>
      </c>
      <c r="P29" s="381"/>
      <c r="Q29" s="374"/>
      <c r="R29" s="381"/>
      <c r="S29" s="369" t="s">
        <v>411</v>
      </c>
      <c r="T29" s="381"/>
      <c r="U29" s="373" t="s">
        <v>455</v>
      </c>
      <c r="V29" s="380"/>
      <c r="W29" s="374" t="s">
        <v>389</v>
      </c>
      <c r="X29" s="370">
        <v>7</v>
      </c>
      <c r="Y29" s="374"/>
      <c r="Z29" s="370" t="s">
        <v>473</v>
      </c>
      <c r="AB29" s="378"/>
    </row>
    <row r="30" spans="2:28" x14ac:dyDescent="0.15">
      <c r="B30" s="369">
        <v>25</v>
      </c>
      <c r="C30" s="370" t="s">
        <v>480</v>
      </c>
      <c r="D30" s="371" t="str">
        <f t="shared" si="2"/>
        <v>y</v>
      </c>
      <c r="E30" s="369" t="s">
        <v>454</v>
      </c>
      <c r="F30" s="380"/>
      <c r="G30" s="369" t="s">
        <v>411</v>
      </c>
      <c r="H30" s="380"/>
      <c r="I30" s="373" t="s">
        <v>455</v>
      </c>
      <c r="J30" s="380"/>
      <c r="K30" s="374" t="s">
        <v>389</v>
      </c>
      <c r="L30" s="370">
        <v>8</v>
      </c>
      <c r="N30" s="381"/>
      <c r="O30" s="369" t="s">
        <v>411</v>
      </c>
      <c r="P30" s="381"/>
      <c r="Q30" s="374"/>
      <c r="R30" s="381"/>
      <c r="S30" s="369" t="s">
        <v>411</v>
      </c>
      <c r="T30" s="381"/>
      <c r="U30" s="373" t="s">
        <v>455</v>
      </c>
      <c r="V30" s="380"/>
      <c r="W30" s="374" t="s">
        <v>389</v>
      </c>
      <c r="X30" s="370">
        <v>8</v>
      </c>
      <c r="Y30" s="374"/>
      <c r="Z30" s="370" t="s">
        <v>473</v>
      </c>
      <c r="AB30" s="378"/>
    </row>
    <row r="31" spans="2:28" x14ac:dyDescent="0.15">
      <c r="B31" s="369">
        <v>26</v>
      </c>
      <c r="C31" s="370" t="s">
        <v>481</v>
      </c>
      <c r="D31" s="371" t="str">
        <f t="shared" si="2"/>
        <v>z</v>
      </c>
      <c r="E31" s="369" t="s">
        <v>454</v>
      </c>
      <c r="F31" s="380"/>
      <c r="G31" s="369" t="s">
        <v>411</v>
      </c>
      <c r="H31" s="380"/>
      <c r="I31" s="373" t="s">
        <v>455</v>
      </c>
      <c r="J31" s="380"/>
      <c r="K31" s="374" t="s">
        <v>389</v>
      </c>
      <c r="L31" s="370">
        <v>1</v>
      </c>
      <c r="N31" s="381"/>
      <c r="O31" s="369" t="s">
        <v>411</v>
      </c>
      <c r="P31" s="381"/>
      <c r="Q31" s="374"/>
      <c r="R31" s="381"/>
      <c r="S31" s="369" t="s">
        <v>411</v>
      </c>
      <c r="T31" s="381"/>
      <c r="U31" s="373" t="s">
        <v>455</v>
      </c>
      <c r="V31" s="380"/>
      <c r="W31" s="374" t="s">
        <v>389</v>
      </c>
      <c r="X31" s="370" t="s">
        <v>473</v>
      </c>
      <c r="Y31" s="374"/>
      <c r="Z31" s="370">
        <v>1</v>
      </c>
      <c r="AB31" s="378"/>
    </row>
    <row r="32" spans="2:28" x14ac:dyDescent="0.15">
      <c r="B32" s="369">
        <v>27</v>
      </c>
      <c r="C32" s="370" t="s">
        <v>479</v>
      </c>
      <c r="D32" s="371" t="str">
        <f t="shared" si="2"/>
        <v>x</v>
      </c>
      <c r="E32" s="369" t="s">
        <v>454</v>
      </c>
      <c r="F32" s="380"/>
      <c r="G32" s="369" t="s">
        <v>411</v>
      </c>
      <c r="H32" s="380"/>
      <c r="I32" s="373" t="s">
        <v>455</v>
      </c>
      <c r="J32" s="380"/>
      <c r="K32" s="374" t="s">
        <v>389</v>
      </c>
      <c r="L32" s="370">
        <v>2</v>
      </c>
      <c r="N32" s="381"/>
      <c r="O32" s="369" t="s">
        <v>411</v>
      </c>
      <c r="P32" s="381"/>
      <c r="Q32" s="374"/>
      <c r="R32" s="381"/>
      <c r="S32" s="369" t="s">
        <v>411</v>
      </c>
      <c r="T32" s="381"/>
      <c r="U32" s="373" t="s">
        <v>455</v>
      </c>
      <c r="V32" s="380"/>
      <c r="W32" s="374" t="s">
        <v>389</v>
      </c>
      <c r="X32" s="370" t="s">
        <v>473</v>
      </c>
      <c r="Y32" s="374"/>
      <c r="Z32" s="370">
        <v>2</v>
      </c>
      <c r="AB32" s="378"/>
    </row>
    <row r="33" spans="2:28" x14ac:dyDescent="0.15">
      <c r="B33" s="369">
        <v>28</v>
      </c>
      <c r="C33" s="370" t="s">
        <v>482</v>
      </c>
      <c r="D33" s="371" t="str">
        <f t="shared" si="2"/>
        <v>aa</v>
      </c>
      <c r="E33" s="369" t="s">
        <v>454</v>
      </c>
      <c r="F33" s="380"/>
      <c r="G33" s="369" t="s">
        <v>411</v>
      </c>
      <c r="H33" s="380"/>
      <c r="I33" s="373" t="s">
        <v>455</v>
      </c>
      <c r="J33" s="380"/>
      <c r="K33" s="374" t="s">
        <v>389</v>
      </c>
      <c r="L33" s="370">
        <v>3</v>
      </c>
      <c r="N33" s="381"/>
      <c r="O33" s="369" t="s">
        <v>411</v>
      </c>
      <c r="P33" s="381"/>
      <c r="Q33" s="374"/>
      <c r="R33" s="381"/>
      <c r="S33" s="369" t="s">
        <v>411</v>
      </c>
      <c r="T33" s="381"/>
      <c r="U33" s="373" t="s">
        <v>455</v>
      </c>
      <c r="V33" s="380"/>
      <c r="W33" s="374" t="s">
        <v>389</v>
      </c>
      <c r="X33" s="370" t="s">
        <v>473</v>
      </c>
      <c r="Y33" s="374"/>
      <c r="Z33" s="370">
        <v>3</v>
      </c>
      <c r="AB33" s="378"/>
    </row>
    <row r="34" spans="2:28" x14ac:dyDescent="0.15">
      <c r="B34" s="369">
        <v>29</v>
      </c>
      <c r="C34" s="370" t="s">
        <v>483</v>
      </c>
      <c r="D34" s="371" t="str">
        <f t="shared" si="2"/>
        <v>ab</v>
      </c>
      <c r="E34" s="369" t="s">
        <v>454</v>
      </c>
      <c r="F34" s="380"/>
      <c r="G34" s="369" t="s">
        <v>411</v>
      </c>
      <c r="H34" s="380"/>
      <c r="I34" s="373" t="s">
        <v>455</v>
      </c>
      <c r="J34" s="380"/>
      <c r="K34" s="374" t="s">
        <v>389</v>
      </c>
      <c r="L34" s="370">
        <v>4</v>
      </c>
      <c r="N34" s="381"/>
      <c r="O34" s="369" t="s">
        <v>411</v>
      </c>
      <c r="P34" s="381"/>
      <c r="Q34" s="374"/>
      <c r="R34" s="381"/>
      <c r="S34" s="369" t="s">
        <v>411</v>
      </c>
      <c r="T34" s="381"/>
      <c r="U34" s="373" t="s">
        <v>455</v>
      </c>
      <c r="V34" s="380"/>
      <c r="W34" s="374" t="s">
        <v>389</v>
      </c>
      <c r="X34" s="370" t="s">
        <v>473</v>
      </c>
      <c r="Y34" s="374"/>
      <c r="Z34" s="370">
        <v>4</v>
      </c>
      <c r="AB34" s="378"/>
    </row>
    <row r="35" spans="2:28" x14ac:dyDescent="0.15">
      <c r="B35" s="369">
        <v>30</v>
      </c>
      <c r="C35" s="370" t="s">
        <v>484</v>
      </c>
      <c r="D35" s="371" t="str">
        <f t="shared" si="2"/>
        <v>ac</v>
      </c>
      <c r="E35" s="369" t="s">
        <v>454</v>
      </c>
      <c r="F35" s="380"/>
      <c r="G35" s="369" t="s">
        <v>411</v>
      </c>
      <c r="H35" s="380"/>
      <c r="I35" s="373" t="s">
        <v>455</v>
      </c>
      <c r="J35" s="380"/>
      <c r="K35" s="374" t="s">
        <v>389</v>
      </c>
      <c r="L35" s="370">
        <v>5</v>
      </c>
      <c r="N35" s="381"/>
      <c r="O35" s="369" t="s">
        <v>411</v>
      </c>
      <c r="P35" s="381"/>
      <c r="Q35" s="374"/>
      <c r="R35" s="381"/>
      <c r="S35" s="369" t="s">
        <v>411</v>
      </c>
      <c r="T35" s="381"/>
      <c r="U35" s="373" t="s">
        <v>455</v>
      </c>
      <c r="V35" s="380"/>
      <c r="W35" s="374" t="s">
        <v>389</v>
      </c>
      <c r="X35" s="370" t="s">
        <v>473</v>
      </c>
      <c r="Y35" s="374"/>
      <c r="Z35" s="370">
        <v>5</v>
      </c>
      <c r="AB35" s="378"/>
    </row>
    <row r="36" spans="2:28" x14ac:dyDescent="0.15">
      <c r="B36" s="369">
        <v>31</v>
      </c>
      <c r="C36" s="370" t="s">
        <v>485</v>
      </c>
      <c r="D36" s="371" t="str">
        <f t="shared" si="2"/>
        <v>ad</v>
      </c>
      <c r="E36" s="369" t="s">
        <v>454</v>
      </c>
      <c r="F36" s="380"/>
      <c r="G36" s="369" t="s">
        <v>411</v>
      </c>
      <c r="H36" s="380"/>
      <c r="I36" s="373" t="s">
        <v>455</v>
      </c>
      <c r="J36" s="380"/>
      <c r="K36" s="374" t="s">
        <v>389</v>
      </c>
      <c r="L36" s="370">
        <v>6</v>
      </c>
      <c r="N36" s="381"/>
      <c r="O36" s="369" t="s">
        <v>411</v>
      </c>
      <c r="P36" s="381"/>
      <c r="Q36" s="374"/>
      <c r="R36" s="381"/>
      <c r="S36" s="369" t="s">
        <v>411</v>
      </c>
      <c r="T36" s="381"/>
      <c r="U36" s="373" t="s">
        <v>455</v>
      </c>
      <c r="V36" s="380"/>
      <c r="W36" s="374" t="s">
        <v>389</v>
      </c>
      <c r="X36" s="370" t="s">
        <v>473</v>
      </c>
      <c r="Y36" s="374"/>
      <c r="Z36" s="370">
        <v>6</v>
      </c>
      <c r="AB36" s="378"/>
    </row>
    <row r="37" spans="2:28" x14ac:dyDescent="0.15">
      <c r="B37" s="369">
        <v>32</v>
      </c>
      <c r="C37" s="370" t="s">
        <v>486</v>
      </c>
      <c r="D37" s="371" t="str">
        <f t="shared" si="2"/>
        <v>ae</v>
      </c>
      <c r="E37" s="369" t="s">
        <v>454</v>
      </c>
      <c r="F37" s="380"/>
      <c r="G37" s="369" t="s">
        <v>411</v>
      </c>
      <c r="H37" s="380"/>
      <c r="I37" s="373" t="s">
        <v>455</v>
      </c>
      <c r="J37" s="380"/>
      <c r="K37" s="374" t="s">
        <v>389</v>
      </c>
      <c r="L37" s="370">
        <v>7</v>
      </c>
      <c r="N37" s="381"/>
      <c r="O37" s="369" t="s">
        <v>411</v>
      </c>
      <c r="P37" s="381"/>
      <c r="Q37" s="374"/>
      <c r="R37" s="381"/>
      <c r="S37" s="369" t="s">
        <v>411</v>
      </c>
      <c r="T37" s="381"/>
      <c r="U37" s="373" t="s">
        <v>455</v>
      </c>
      <c r="V37" s="380"/>
      <c r="W37" s="374" t="s">
        <v>389</v>
      </c>
      <c r="X37" s="370" t="s">
        <v>473</v>
      </c>
      <c r="Y37" s="374"/>
      <c r="Z37" s="370">
        <v>7</v>
      </c>
      <c r="AB37" s="378"/>
    </row>
    <row r="38" spans="2:28" x14ac:dyDescent="0.15">
      <c r="B38" s="369">
        <v>33</v>
      </c>
      <c r="C38" s="370" t="s">
        <v>487</v>
      </c>
      <c r="D38" s="371" t="str">
        <f t="shared" si="2"/>
        <v>af</v>
      </c>
      <c r="E38" s="369" t="s">
        <v>454</v>
      </c>
      <c r="F38" s="380"/>
      <c r="G38" s="369" t="s">
        <v>411</v>
      </c>
      <c r="H38" s="380"/>
      <c r="I38" s="373" t="s">
        <v>455</v>
      </c>
      <c r="J38" s="380"/>
      <c r="K38" s="374" t="s">
        <v>389</v>
      </c>
      <c r="L38" s="370">
        <v>8</v>
      </c>
      <c r="N38" s="381"/>
      <c r="O38" s="369" t="s">
        <v>411</v>
      </c>
      <c r="P38" s="381"/>
      <c r="Q38" s="374"/>
      <c r="R38" s="381"/>
      <c r="S38" s="369" t="s">
        <v>411</v>
      </c>
      <c r="T38" s="381"/>
      <c r="U38" s="373" t="s">
        <v>455</v>
      </c>
      <c r="V38" s="380"/>
      <c r="W38" s="374" t="s">
        <v>389</v>
      </c>
      <c r="X38" s="370" t="s">
        <v>473</v>
      </c>
      <c r="Y38" s="374"/>
      <c r="Z38" s="370">
        <v>8</v>
      </c>
      <c r="AB38" s="378"/>
    </row>
    <row r="39" spans="2:28" x14ac:dyDescent="0.15">
      <c r="B39" s="369">
        <v>34</v>
      </c>
      <c r="C39" s="382" t="s">
        <v>488</v>
      </c>
      <c r="D39" s="371"/>
      <c r="E39" s="369" t="s">
        <v>454</v>
      </c>
      <c r="F39" s="372"/>
      <c r="G39" s="369" t="s">
        <v>411</v>
      </c>
      <c r="H39" s="372"/>
      <c r="I39" s="373" t="s">
        <v>455</v>
      </c>
      <c r="J39" s="372">
        <v>0</v>
      </c>
      <c r="K39" s="374" t="s">
        <v>389</v>
      </c>
      <c r="L39" s="375" t="str">
        <f t="shared" ref="L39:L40" si="8">IF(OR(F39="",H39=""),"",(H39+IF(F39&gt;H39,1,0)-F39-J39)*24)</f>
        <v/>
      </c>
      <c r="N39" s="379">
        <f t="shared" ref="N39:N46" si="9">$N$6</f>
        <v>0.29166666666666669</v>
      </c>
      <c r="O39" s="362" t="s">
        <v>411</v>
      </c>
      <c r="P39" s="379">
        <f t="shared" ref="P39:P46" si="10">$P$6</f>
        <v>0.83333333333333337</v>
      </c>
      <c r="R39" s="376" t="str">
        <f t="shared" ref="R39:R47" si="11">IF(F39="","",IF(F39&lt;N39,N39,IF(F39&gt;=P39,"",F39)))</f>
        <v/>
      </c>
      <c r="S39" s="362" t="s">
        <v>411</v>
      </c>
      <c r="T39" s="376" t="str">
        <f t="shared" ref="T39:T47" si="12">IF(H39="","",IF(H39&gt;F39,IF(H39&lt;P39,H39,P39),P39))</f>
        <v/>
      </c>
      <c r="U39" s="377" t="s">
        <v>455</v>
      </c>
      <c r="V39" s="372">
        <v>0</v>
      </c>
      <c r="W39" s="363" t="s">
        <v>389</v>
      </c>
      <c r="X39" s="375" t="str">
        <f t="shared" ref="X39:X40" si="13">IF(R39="","",IF((T39+IF(R39&gt;T39,1,0)-R39-V39)*24=0,"",(T39+IF(R39&gt;T39,1,0)-R39-V39)*24))</f>
        <v/>
      </c>
      <c r="Z39" s="375" t="str">
        <f t="shared" ref="Z39:Z40" si="14">IF(X39="",L39,IF(OR(L39-X39=0,L39-X39&lt;0),"-",L39-X39))</f>
        <v/>
      </c>
      <c r="AB39" s="378"/>
    </row>
    <row r="40" spans="2:28" x14ac:dyDescent="0.15">
      <c r="B40" s="369"/>
      <c r="C40" s="383" t="s">
        <v>473</v>
      </c>
      <c r="D40" s="371"/>
      <c r="E40" s="369" t="s">
        <v>454</v>
      </c>
      <c r="F40" s="372"/>
      <c r="G40" s="369" t="s">
        <v>411</v>
      </c>
      <c r="H40" s="372"/>
      <c r="I40" s="373" t="s">
        <v>455</v>
      </c>
      <c r="J40" s="372">
        <v>0</v>
      </c>
      <c r="K40" s="374" t="s">
        <v>389</v>
      </c>
      <c r="L40" s="375" t="str">
        <f t="shared" si="8"/>
        <v/>
      </c>
      <c r="N40" s="379">
        <f t="shared" si="9"/>
        <v>0.29166666666666669</v>
      </c>
      <c r="O40" s="362" t="s">
        <v>411</v>
      </c>
      <c r="P40" s="379">
        <f t="shared" si="10"/>
        <v>0.83333333333333337</v>
      </c>
      <c r="R40" s="376" t="str">
        <f t="shared" si="11"/>
        <v/>
      </c>
      <c r="S40" s="362" t="s">
        <v>411</v>
      </c>
      <c r="T40" s="376" t="str">
        <f t="shared" si="12"/>
        <v/>
      </c>
      <c r="U40" s="377" t="s">
        <v>455</v>
      </c>
      <c r="V40" s="372">
        <v>0</v>
      </c>
      <c r="W40" s="363" t="s">
        <v>389</v>
      </c>
      <c r="X40" s="375" t="str">
        <f t="shared" si="13"/>
        <v/>
      </c>
      <c r="Z40" s="375" t="str">
        <f t="shared" si="14"/>
        <v/>
      </c>
      <c r="AB40" s="378"/>
    </row>
    <row r="41" spans="2:28" x14ac:dyDescent="0.15">
      <c r="B41" s="369"/>
      <c r="C41" s="384" t="s">
        <v>473</v>
      </c>
      <c r="D41" s="371" t="str">
        <f>C39</f>
        <v>ag</v>
      </c>
      <c r="E41" s="369" t="s">
        <v>454</v>
      </c>
      <c r="F41" s="372" t="s">
        <v>473</v>
      </c>
      <c r="G41" s="369" t="s">
        <v>411</v>
      </c>
      <c r="H41" s="372" t="s">
        <v>473</v>
      </c>
      <c r="I41" s="373" t="s">
        <v>455</v>
      </c>
      <c r="J41" s="372" t="s">
        <v>473</v>
      </c>
      <c r="K41" s="374" t="s">
        <v>389</v>
      </c>
      <c r="L41" s="375" t="str">
        <f>IF(OR(L39="",L40=""),"",L39+L40)</f>
        <v/>
      </c>
      <c r="N41" s="379" t="s">
        <v>473</v>
      </c>
      <c r="O41" s="362" t="s">
        <v>411</v>
      </c>
      <c r="P41" s="379" t="s">
        <v>473</v>
      </c>
      <c r="R41" s="376" t="str">
        <f t="shared" si="11"/>
        <v/>
      </c>
      <c r="S41" s="362" t="s">
        <v>411</v>
      </c>
      <c r="T41" s="376" t="str">
        <f t="shared" si="12"/>
        <v>-</v>
      </c>
      <c r="U41" s="377" t="s">
        <v>455</v>
      </c>
      <c r="V41" s="372" t="s">
        <v>489</v>
      </c>
      <c r="W41" s="363" t="s">
        <v>389</v>
      </c>
      <c r="X41" s="375" t="str">
        <f>IF(OR(X39="",X40=""),"",X39+X40)</f>
        <v/>
      </c>
      <c r="Z41" s="375" t="str">
        <f>IF(X41="",L41,IF(OR(L41-X41=0,L41-X41&lt;0),"-",L41-X41))</f>
        <v/>
      </c>
      <c r="AB41" s="378" t="s">
        <v>490</v>
      </c>
    </row>
    <row r="42" spans="2:28" x14ac:dyDescent="0.15">
      <c r="B42" s="369"/>
      <c r="C42" s="382" t="s">
        <v>491</v>
      </c>
      <c r="D42" s="371"/>
      <c r="E42" s="369" t="s">
        <v>454</v>
      </c>
      <c r="F42" s="372"/>
      <c r="G42" s="369" t="s">
        <v>411</v>
      </c>
      <c r="H42" s="372"/>
      <c r="I42" s="373" t="s">
        <v>455</v>
      </c>
      <c r="J42" s="372">
        <v>0</v>
      </c>
      <c r="K42" s="374" t="s">
        <v>389</v>
      </c>
      <c r="L42" s="375" t="str">
        <f t="shared" ref="L42:L43" si="15">IF(OR(F42="",H42=""),"",(H42+IF(F42&gt;H42,1,0)-F42-J42)*24)</f>
        <v/>
      </c>
      <c r="N42" s="379">
        <f t="shared" si="9"/>
        <v>0.29166666666666669</v>
      </c>
      <c r="O42" s="362" t="s">
        <v>411</v>
      </c>
      <c r="P42" s="379">
        <f t="shared" si="10"/>
        <v>0.83333333333333337</v>
      </c>
      <c r="R42" s="376" t="str">
        <f t="shared" si="11"/>
        <v/>
      </c>
      <c r="S42" s="362" t="s">
        <v>411</v>
      </c>
      <c r="T42" s="376" t="str">
        <f t="shared" si="12"/>
        <v/>
      </c>
      <c r="U42" s="377" t="s">
        <v>455</v>
      </c>
      <c r="V42" s="372">
        <v>0</v>
      </c>
      <c r="W42" s="363" t="s">
        <v>389</v>
      </c>
      <c r="X42" s="375" t="str">
        <f t="shared" ref="X42:X43" si="16">IF(R42="","",IF((T42+IF(R42&gt;T42,1,0)-R42-V42)*24=0,"",(T42+IF(R42&gt;T42,1,0)-R42-V42)*24))</f>
        <v/>
      </c>
      <c r="Z42" s="375" t="str">
        <f t="shared" ref="Z42:Z43" si="17">IF(X42="",L42,IF(OR(L42-X42=0,L42-X42&lt;0),"-",L42-X42))</f>
        <v/>
      </c>
      <c r="AB42" s="378"/>
    </row>
    <row r="43" spans="2:28" x14ac:dyDescent="0.15">
      <c r="B43" s="369">
        <v>35</v>
      </c>
      <c r="C43" s="383" t="s">
        <v>473</v>
      </c>
      <c r="D43" s="371"/>
      <c r="E43" s="369" t="s">
        <v>454</v>
      </c>
      <c r="F43" s="372"/>
      <c r="G43" s="369" t="s">
        <v>411</v>
      </c>
      <c r="H43" s="372"/>
      <c r="I43" s="373" t="s">
        <v>455</v>
      </c>
      <c r="J43" s="372">
        <v>0</v>
      </c>
      <c r="K43" s="374" t="s">
        <v>389</v>
      </c>
      <c r="L43" s="375" t="str">
        <f t="shared" si="15"/>
        <v/>
      </c>
      <c r="N43" s="379">
        <f t="shared" si="9"/>
        <v>0.29166666666666669</v>
      </c>
      <c r="O43" s="362" t="s">
        <v>411</v>
      </c>
      <c r="P43" s="379">
        <f t="shared" si="10"/>
        <v>0.83333333333333337</v>
      </c>
      <c r="R43" s="376" t="str">
        <f t="shared" si="11"/>
        <v/>
      </c>
      <c r="S43" s="362" t="s">
        <v>411</v>
      </c>
      <c r="T43" s="376" t="str">
        <f t="shared" si="12"/>
        <v/>
      </c>
      <c r="U43" s="377" t="s">
        <v>455</v>
      </c>
      <c r="V43" s="372">
        <v>0</v>
      </c>
      <c r="W43" s="363" t="s">
        <v>389</v>
      </c>
      <c r="X43" s="375" t="str">
        <f t="shared" si="16"/>
        <v/>
      </c>
      <c r="Z43" s="375" t="str">
        <f t="shared" si="17"/>
        <v/>
      </c>
      <c r="AB43" s="378"/>
    </row>
    <row r="44" spans="2:28" x14ac:dyDescent="0.15">
      <c r="B44" s="369"/>
      <c r="C44" s="384" t="s">
        <v>473</v>
      </c>
      <c r="D44" s="371" t="str">
        <f>C42</f>
        <v>ah</v>
      </c>
      <c r="E44" s="369" t="s">
        <v>454</v>
      </c>
      <c r="F44" s="372" t="s">
        <v>473</v>
      </c>
      <c r="G44" s="369" t="s">
        <v>411</v>
      </c>
      <c r="H44" s="372" t="s">
        <v>473</v>
      </c>
      <c r="I44" s="373" t="s">
        <v>455</v>
      </c>
      <c r="J44" s="372" t="s">
        <v>473</v>
      </c>
      <c r="K44" s="374" t="s">
        <v>389</v>
      </c>
      <c r="L44" s="375" t="str">
        <f>IF(OR(L42="",L43=""),"",L42+L43)</f>
        <v/>
      </c>
      <c r="N44" s="379" t="s">
        <v>473</v>
      </c>
      <c r="O44" s="362" t="s">
        <v>411</v>
      </c>
      <c r="P44" s="379" t="s">
        <v>473</v>
      </c>
      <c r="R44" s="376" t="str">
        <f t="shared" si="11"/>
        <v/>
      </c>
      <c r="S44" s="362" t="s">
        <v>411</v>
      </c>
      <c r="T44" s="376" t="str">
        <f t="shared" si="12"/>
        <v>-</v>
      </c>
      <c r="U44" s="377" t="s">
        <v>455</v>
      </c>
      <c r="V44" s="372" t="s">
        <v>489</v>
      </c>
      <c r="W44" s="363" t="s">
        <v>389</v>
      </c>
      <c r="X44" s="375" t="str">
        <f>IF(OR(X42="",X43=""),"",X42+X43)</f>
        <v/>
      </c>
      <c r="Z44" s="375" t="str">
        <f>IF(X44="",L44,IF(OR(L44-X44=0,L44-X44&lt;0),"-",L44-X44))</f>
        <v/>
      </c>
      <c r="AB44" s="378" t="s">
        <v>492</v>
      </c>
    </row>
    <row r="45" spans="2:28" x14ac:dyDescent="0.15">
      <c r="B45" s="369"/>
      <c r="C45" s="382" t="s">
        <v>493</v>
      </c>
      <c r="D45" s="371"/>
      <c r="E45" s="369" t="s">
        <v>454</v>
      </c>
      <c r="F45" s="372"/>
      <c r="G45" s="369" t="s">
        <v>411</v>
      </c>
      <c r="H45" s="372"/>
      <c r="I45" s="373" t="s">
        <v>455</v>
      </c>
      <c r="J45" s="372">
        <v>0</v>
      </c>
      <c r="K45" s="374" t="s">
        <v>389</v>
      </c>
      <c r="L45" s="375" t="str">
        <f t="shared" ref="L45:L46" si="18">IF(OR(F45="",H45=""),"",(H45+IF(F45&gt;H45,1,0)-F45-J45)*24)</f>
        <v/>
      </c>
      <c r="N45" s="379">
        <f t="shared" si="9"/>
        <v>0.29166666666666669</v>
      </c>
      <c r="O45" s="362" t="s">
        <v>411</v>
      </c>
      <c r="P45" s="379">
        <f t="shared" si="10"/>
        <v>0.83333333333333337</v>
      </c>
      <c r="R45" s="376" t="str">
        <f t="shared" si="11"/>
        <v/>
      </c>
      <c r="S45" s="362" t="s">
        <v>411</v>
      </c>
      <c r="T45" s="376" t="str">
        <f t="shared" si="12"/>
        <v/>
      </c>
      <c r="U45" s="377" t="s">
        <v>455</v>
      </c>
      <c r="V45" s="372">
        <v>0</v>
      </c>
      <c r="W45" s="363" t="s">
        <v>389</v>
      </c>
      <c r="X45" s="375" t="str">
        <f t="shared" ref="X45:X46" si="19">IF(R45="","",IF((T45+IF(R45&gt;T45,1,0)-R45-V45)*24=0,"",(T45+IF(R45&gt;T45,1,0)-R45-V45)*24))</f>
        <v/>
      </c>
      <c r="Z45" s="375" t="str">
        <f t="shared" ref="Z45:Z46" si="20">IF(X45="",L45,IF(OR(L45-X45=0,L45-X45&lt;0),"-",L45-X45))</f>
        <v/>
      </c>
      <c r="AB45" s="378"/>
    </row>
    <row r="46" spans="2:28" x14ac:dyDescent="0.15">
      <c r="B46" s="369">
        <v>36</v>
      </c>
      <c r="C46" s="383" t="s">
        <v>473</v>
      </c>
      <c r="D46" s="371"/>
      <c r="E46" s="369" t="s">
        <v>454</v>
      </c>
      <c r="F46" s="372"/>
      <c r="G46" s="369" t="s">
        <v>411</v>
      </c>
      <c r="H46" s="372"/>
      <c r="I46" s="373" t="s">
        <v>455</v>
      </c>
      <c r="J46" s="372">
        <v>0</v>
      </c>
      <c r="K46" s="374" t="s">
        <v>389</v>
      </c>
      <c r="L46" s="375" t="str">
        <f t="shared" si="18"/>
        <v/>
      </c>
      <c r="N46" s="379">
        <f t="shared" si="9"/>
        <v>0.29166666666666669</v>
      </c>
      <c r="O46" s="362" t="s">
        <v>411</v>
      </c>
      <c r="P46" s="379">
        <f t="shared" si="10"/>
        <v>0.83333333333333337</v>
      </c>
      <c r="R46" s="376" t="str">
        <f t="shared" si="11"/>
        <v/>
      </c>
      <c r="S46" s="362" t="s">
        <v>411</v>
      </c>
      <c r="T46" s="376" t="str">
        <f t="shared" si="12"/>
        <v/>
      </c>
      <c r="U46" s="377" t="s">
        <v>455</v>
      </c>
      <c r="V46" s="372">
        <v>0</v>
      </c>
      <c r="W46" s="363" t="s">
        <v>389</v>
      </c>
      <c r="X46" s="375" t="str">
        <f t="shared" si="19"/>
        <v/>
      </c>
      <c r="Z46" s="375" t="str">
        <f t="shared" si="20"/>
        <v/>
      </c>
      <c r="AB46" s="378"/>
    </row>
    <row r="47" spans="2:28" x14ac:dyDescent="0.15">
      <c r="B47" s="369"/>
      <c r="C47" s="384" t="s">
        <v>473</v>
      </c>
      <c r="D47" s="371" t="str">
        <f>C45</f>
        <v>ai</v>
      </c>
      <c r="E47" s="369" t="s">
        <v>454</v>
      </c>
      <c r="F47" s="372" t="s">
        <v>473</v>
      </c>
      <c r="G47" s="369" t="s">
        <v>411</v>
      </c>
      <c r="H47" s="372" t="s">
        <v>473</v>
      </c>
      <c r="I47" s="373" t="s">
        <v>455</v>
      </c>
      <c r="J47" s="372" t="s">
        <v>473</v>
      </c>
      <c r="K47" s="374" t="s">
        <v>389</v>
      </c>
      <c r="L47" s="375" t="str">
        <f>IF(OR(L45="",L46=""),"",L45+L46)</f>
        <v/>
      </c>
      <c r="N47" s="379" t="s">
        <v>473</v>
      </c>
      <c r="O47" s="362" t="s">
        <v>411</v>
      </c>
      <c r="P47" s="379" t="s">
        <v>473</v>
      </c>
      <c r="R47" s="376" t="str">
        <f t="shared" si="11"/>
        <v/>
      </c>
      <c r="S47" s="362" t="s">
        <v>411</v>
      </c>
      <c r="T47" s="376" t="str">
        <f t="shared" si="12"/>
        <v>-</v>
      </c>
      <c r="U47" s="377" t="s">
        <v>455</v>
      </c>
      <c r="V47" s="372" t="s">
        <v>489</v>
      </c>
      <c r="W47" s="363" t="s">
        <v>389</v>
      </c>
      <c r="X47" s="375" t="str">
        <f>IF(OR(X45="",X46=""),"",X45+X46)</f>
        <v/>
      </c>
      <c r="Z47" s="375" t="str">
        <f>IF(X47="",L47,IF(OR(L47-X47=0,L47-X47&lt;0),"-",L47-X47))</f>
        <v/>
      </c>
      <c r="AB47" s="378" t="s">
        <v>492</v>
      </c>
    </row>
    <row r="49" spans="3:4" x14ac:dyDescent="0.15">
      <c r="C49" s="364" t="s">
        <v>494</v>
      </c>
      <c r="D49" s="364"/>
    </row>
    <row r="50" spans="3:4" x14ac:dyDescent="0.15">
      <c r="C50" s="364" t="s">
        <v>495</v>
      </c>
      <c r="D50" s="364"/>
    </row>
    <row r="51" spans="3:4" x14ac:dyDescent="0.15">
      <c r="C51" s="364" t="s">
        <v>496</v>
      </c>
      <c r="D51" s="364"/>
    </row>
    <row r="52" spans="3:4" x14ac:dyDescent="0.15">
      <c r="C52" s="364" t="s">
        <v>497</v>
      </c>
      <c r="D52" s="364"/>
    </row>
  </sheetData>
  <sheetProtection sheet="1" insertRows="0" deleteRows="0"/>
  <mergeCells count="4">
    <mergeCell ref="F4:L4"/>
    <mergeCell ref="N4:P4"/>
    <mergeCell ref="R4:X4"/>
    <mergeCell ref="AB4:AB5"/>
  </mergeCells>
  <phoneticPr fontId="7"/>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2240-ED9F-4A4A-9775-F0A7584F38E3}">
  <sheetPr>
    <pageSetUpPr fitToPage="1"/>
  </sheetPr>
  <dimension ref="B1:BS113"/>
  <sheetViews>
    <sheetView workbookViewId="0">
      <selection activeCell="P79" sqref="P79"/>
    </sheetView>
  </sheetViews>
  <sheetFormatPr defaultColWidth="9" defaultRowHeight="13.5" x14ac:dyDescent="0.15"/>
  <cols>
    <col min="1" max="1" width="1.375" style="385" customWidth="1"/>
    <col min="2" max="3" width="9" style="385"/>
    <col min="4" max="4" width="40.625" style="385" customWidth="1"/>
    <col min="5" max="16384" width="9" style="385"/>
  </cols>
  <sheetData>
    <row r="1" spans="2:11" ht="14.25" x14ac:dyDescent="0.15">
      <c r="B1" s="385" t="s">
        <v>498</v>
      </c>
      <c r="D1" s="386"/>
      <c r="E1" s="386"/>
      <c r="F1" s="386"/>
    </row>
    <row r="2" spans="2:11" s="388" customFormat="1" ht="20.25" customHeight="1" x14ac:dyDescent="0.15">
      <c r="B2" s="387" t="s">
        <v>499</v>
      </c>
      <c r="C2" s="387"/>
      <c r="D2" s="386"/>
      <c r="E2" s="386"/>
      <c r="F2" s="386"/>
    </row>
    <row r="3" spans="2:11" s="388" customFormat="1" ht="20.25" customHeight="1" x14ac:dyDescent="0.15">
      <c r="B3" s="387"/>
      <c r="C3" s="387"/>
      <c r="D3" s="386"/>
      <c r="E3" s="386"/>
      <c r="F3" s="386"/>
    </row>
    <row r="4" spans="2:11" s="388" customFormat="1" ht="20.25" customHeight="1" x14ac:dyDescent="0.15">
      <c r="B4" s="389"/>
      <c r="C4" s="386" t="s">
        <v>500</v>
      </c>
      <c r="D4" s="386"/>
      <c r="F4" s="1115" t="s">
        <v>501</v>
      </c>
      <c r="G4" s="1115"/>
      <c r="H4" s="1115"/>
      <c r="I4" s="1115"/>
      <c r="J4" s="1115"/>
      <c r="K4" s="1115"/>
    </row>
    <row r="5" spans="2:11" s="388" customFormat="1" ht="20.25" customHeight="1" x14ac:dyDescent="0.15">
      <c r="B5" s="390"/>
      <c r="C5" s="386" t="s">
        <v>502</v>
      </c>
      <c r="D5" s="386"/>
      <c r="F5" s="1115"/>
      <c r="G5" s="1115"/>
      <c r="H5" s="1115"/>
      <c r="I5" s="1115"/>
      <c r="J5" s="1115"/>
      <c r="K5" s="1115"/>
    </row>
    <row r="6" spans="2:11" s="388" customFormat="1" ht="20.25" customHeight="1" x14ac:dyDescent="0.15">
      <c r="B6" s="391" t="s">
        <v>503</v>
      </c>
      <c r="C6" s="386"/>
      <c r="D6" s="386"/>
      <c r="E6" s="392"/>
      <c r="F6" s="386"/>
    </row>
    <row r="7" spans="2:11" s="388" customFormat="1" ht="20.25" customHeight="1" x14ac:dyDescent="0.15">
      <c r="B7" s="387"/>
      <c r="C7" s="387"/>
      <c r="D7" s="386"/>
      <c r="E7" s="392"/>
      <c r="F7" s="386"/>
    </row>
    <row r="8" spans="2:11" s="388" customFormat="1" ht="20.25" customHeight="1" x14ac:dyDescent="0.15">
      <c r="B8" s="386" t="s">
        <v>504</v>
      </c>
      <c r="C8" s="387"/>
      <c r="D8" s="386"/>
      <c r="E8" s="392"/>
      <c r="F8" s="386"/>
    </row>
    <row r="9" spans="2:11" s="388" customFormat="1" ht="20.25" customHeight="1" x14ac:dyDescent="0.15">
      <c r="B9" s="387"/>
      <c r="C9" s="387"/>
      <c r="D9" s="386"/>
      <c r="E9" s="386"/>
      <c r="F9" s="386"/>
    </row>
    <row r="10" spans="2:11" s="388" customFormat="1" ht="20.25" customHeight="1" x14ac:dyDescent="0.15">
      <c r="B10" s="386" t="s">
        <v>505</v>
      </c>
      <c r="C10" s="387"/>
      <c r="D10" s="386"/>
      <c r="E10" s="386"/>
      <c r="F10" s="386"/>
    </row>
    <row r="11" spans="2:11" s="388" customFormat="1" ht="20.25" customHeight="1" x14ac:dyDescent="0.15">
      <c r="B11" s="386"/>
      <c r="C11" s="387"/>
      <c r="D11" s="386"/>
      <c r="E11" s="386"/>
      <c r="F11" s="386"/>
    </row>
    <row r="12" spans="2:11" s="388" customFormat="1" ht="20.25" customHeight="1" x14ac:dyDescent="0.15">
      <c r="B12" s="386" t="s">
        <v>506</v>
      </c>
      <c r="C12" s="387"/>
      <c r="D12" s="386"/>
    </row>
    <row r="13" spans="2:11" s="388" customFormat="1" ht="20.25" customHeight="1" x14ac:dyDescent="0.15">
      <c r="B13" s="386"/>
      <c r="C13" s="387"/>
      <c r="D13" s="386"/>
    </row>
    <row r="14" spans="2:11" s="388" customFormat="1" ht="20.25" customHeight="1" x14ac:dyDescent="0.15">
      <c r="B14" s="386" t="s">
        <v>507</v>
      </c>
      <c r="C14" s="387"/>
      <c r="D14" s="386"/>
    </row>
    <row r="15" spans="2:11" s="388" customFormat="1" ht="20.25" customHeight="1" x14ac:dyDescent="0.15">
      <c r="B15" s="386"/>
      <c r="C15" s="387"/>
      <c r="D15" s="386"/>
    </row>
    <row r="16" spans="2:11" s="388" customFormat="1" ht="20.25" customHeight="1" x14ac:dyDescent="0.15">
      <c r="B16" s="386" t="s">
        <v>508</v>
      </c>
      <c r="C16" s="387"/>
      <c r="D16" s="386"/>
    </row>
    <row r="17" spans="2:25" s="388" customFormat="1" ht="20.25" customHeight="1" x14ac:dyDescent="0.15">
      <c r="B17" s="386" t="s">
        <v>509</v>
      </c>
      <c r="C17" s="387"/>
      <c r="D17" s="386"/>
    </row>
    <row r="18" spans="2:25" s="388" customFormat="1" ht="20.25" customHeight="1" x14ac:dyDescent="0.15">
      <c r="B18" s="386"/>
      <c r="C18" s="387"/>
      <c r="D18" s="386"/>
    </row>
    <row r="19" spans="2:25" s="388" customFormat="1" ht="20.25" customHeight="1" x14ac:dyDescent="0.15">
      <c r="B19" s="386" t="s">
        <v>510</v>
      </c>
      <c r="C19" s="387"/>
      <c r="D19" s="386"/>
    </row>
    <row r="20" spans="2:25" s="388" customFormat="1" ht="20.25" customHeight="1" x14ac:dyDescent="0.15">
      <c r="B20" s="386"/>
      <c r="C20" s="387"/>
      <c r="D20" s="386"/>
    </row>
    <row r="21" spans="2:25" s="388" customFormat="1" ht="17.25" customHeight="1" x14ac:dyDescent="0.15">
      <c r="B21" s="386" t="s">
        <v>511</v>
      </c>
      <c r="C21" s="386"/>
      <c r="D21" s="386"/>
    </row>
    <row r="22" spans="2:25" s="388" customFormat="1" ht="17.25" customHeight="1" x14ac:dyDescent="0.15">
      <c r="B22" s="386" t="s">
        <v>512</v>
      </c>
      <c r="C22" s="386"/>
      <c r="D22" s="386"/>
    </row>
    <row r="23" spans="2:25" s="388" customFormat="1" ht="17.25" customHeight="1" x14ac:dyDescent="0.15">
      <c r="B23" s="386"/>
      <c r="C23" s="386"/>
      <c r="D23" s="386"/>
    </row>
    <row r="24" spans="2:25" s="388" customFormat="1" ht="17.25" customHeight="1" x14ac:dyDescent="0.15">
      <c r="B24" s="386"/>
      <c r="C24" s="393" t="s">
        <v>413</v>
      </c>
      <c r="D24" s="393" t="s">
        <v>513</v>
      </c>
    </row>
    <row r="25" spans="2:25" s="388" customFormat="1" ht="17.25" customHeight="1" x14ac:dyDescent="0.15">
      <c r="B25" s="386"/>
      <c r="C25" s="393">
        <v>1</v>
      </c>
      <c r="D25" s="394" t="s">
        <v>514</v>
      </c>
    </row>
    <row r="26" spans="2:25" s="388" customFormat="1" ht="17.25" customHeight="1" x14ac:dyDescent="0.15">
      <c r="B26" s="386"/>
      <c r="C26" s="393">
        <v>2</v>
      </c>
      <c r="D26" s="394" t="s">
        <v>515</v>
      </c>
      <c r="E26" s="388" t="s">
        <v>516</v>
      </c>
    </row>
    <row r="27" spans="2:25" s="388" customFormat="1" ht="17.25" customHeight="1" x14ac:dyDescent="0.15">
      <c r="B27" s="386"/>
      <c r="C27" s="393">
        <v>3</v>
      </c>
      <c r="D27" s="394" t="s">
        <v>517</v>
      </c>
    </row>
    <row r="28" spans="2:25" s="388" customFormat="1" ht="17.25" customHeight="1" x14ac:dyDescent="0.15">
      <c r="B28" s="386"/>
      <c r="C28" s="393">
        <v>4</v>
      </c>
      <c r="D28" s="394" t="s">
        <v>518</v>
      </c>
      <c r="E28" s="388" t="s">
        <v>519</v>
      </c>
    </row>
    <row r="29" spans="2:25" s="388" customFormat="1" ht="17.25" customHeight="1" x14ac:dyDescent="0.15">
      <c r="B29" s="386"/>
      <c r="C29" s="392"/>
      <c r="D29" s="386"/>
    </row>
    <row r="30" spans="2:25" s="388" customFormat="1" ht="17.25" customHeight="1" x14ac:dyDescent="0.15">
      <c r="B30" s="386" t="s">
        <v>520</v>
      </c>
      <c r="C30" s="386"/>
      <c r="D30" s="386"/>
    </row>
    <row r="31" spans="2:25" s="388" customFormat="1" ht="17.25" customHeight="1" x14ac:dyDescent="0.15">
      <c r="B31" s="386" t="s">
        <v>521</v>
      </c>
      <c r="C31" s="386"/>
      <c r="D31" s="386"/>
    </row>
    <row r="32" spans="2:25" s="388" customFormat="1" ht="17.25" customHeight="1" x14ac:dyDescent="0.15">
      <c r="B32" s="386"/>
      <c r="C32" s="386"/>
      <c r="D32" s="386"/>
      <c r="G32" s="395"/>
      <c r="H32" s="395"/>
      <c r="J32" s="395"/>
      <c r="K32" s="395"/>
      <c r="L32" s="395"/>
      <c r="M32" s="395"/>
      <c r="N32" s="395"/>
      <c r="O32" s="395"/>
      <c r="R32" s="395"/>
      <c r="S32" s="395"/>
      <c r="T32" s="395"/>
      <c r="W32" s="395"/>
      <c r="X32" s="395"/>
      <c r="Y32" s="395"/>
    </row>
    <row r="33" spans="2:51" s="388" customFormat="1" ht="17.25" customHeight="1" x14ac:dyDescent="0.15">
      <c r="B33" s="386"/>
      <c r="C33" s="393" t="s">
        <v>446</v>
      </c>
      <c r="D33" s="393" t="s">
        <v>522</v>
      </c>
      <c r="G33" s="395"/>
      <c r="H33" s="395"/>
      <c r="J33" s="395"/>
      <c r="K33" s="395"/>
      <c r="L33" s="395"/>
      <c r="M33" s="395"/>
      <c r="N33" s="395"/>
      <c r="O33" s="395"/>
      <c r="R33" s="395"/>
      <c r="S33" s="395"/>
      <c r="T33" s="395"/>
      <c r="W33" s="395"/>
      <c r="X33" s="395"/>
      <c r="Y33" s="395"/>
    </row>
    <row r="34" spans="2:51" s="388" customFormat="1" ht="17.25" customHeight="1" x14ac:dyDescent="0.15">
      <c r="B34" s="386"/>
      <c r="C34" s="393" t="s">
        <v>523</v>
      </c>
      <c r="D34" s="394" t="s">
        <v>524</v>
      </c>
      <c r="G34" s="395"/>
      <c r="H34" s="395"/>
      <c r="J34" s="395"/>
      <c r="K34" s="395"/>
      <c r="L34" s="395"/>
      <c r="M34" s="395"/>
      <c r="N34" s="395"/>
      <c r="O34" s="395"/>
      <c r="R34" s="395"/>
      <c r="S34" s="395"/>
      <c r="T34" s="395"/>
      <c r="W34" s="395"/>
      <c r="X34" s="395"/>
      <c r="Y34" s="395"/>
    </row>
    <row r="35" spans="2:51" s="388" customFormat="1" ht="17.25" customHeight="1" x14ac:dyDescent="0.15">
      <c r="B35" s="386"/>
      <c r="C35" s="393" t="s">
        <v>525</v>
      </c>
      <c r="D35" s="394" t="s">
        <v>526</v>
      </c>
      <c r="G35" s="395"/>
      <c r="H35" s="395"/>
      <c r="J35" s="395"/>
      <c r="K35" s="395"/>
      <c r="L35" s="395"/>
      <c r="M35" s="395"/>
      <c r="N35" s="395"/>
      <c r="O35" s="395"/>
      <c r="R35" s="395"/>
      <c r="S35" s="395"/>
      <c r="T35" s="395"/>
      <c r="W35" s="395"/>
      <c r="X35" s="395"/>
      <c r="Y35" s="395"/>
    </row>
    <row r="36" spans="2:51" s="388" customFormat="1" ht="17.25" customHeight="1" x14ac:dyDescent="0.15">
      <c r="B36" s="386"/>
      <c r="C36" s="393" t="s">
        <v>527</v>
      </c>
      <c r="D36" s="394" t="s">
        <v>528</v>
      </c>
      <c r="G36" s="395"/>
      <c r="H36" s="395"/>
      <c r="J36" s="395"/>
      <c r="K36" s="395"/>
      <c r="L36" s="395"/>
      <c r="M36" s="395"/>
      <c r="N36" s="395"/>
      <c r="O36" s="395"/>
      <c r="R36" s="395"/>
      <c r="S36" s="395"/>
      <c r="T36" s="395"/>
      <c r="W36" s="395"/>
      <c r="X36" s="395"/>
      <c r="Y36" s="395"/>
    </row>
    <row r="37" spans="2:51" s="388" customFormat="1" ht="17.25" customHeight="1" x14ac:dyDescent="0.15">
      <c r="B37" s="386"/>
      <c r="C37" s="393" t="s">
        <v>529</v>
      </c>
      <c r="D37" s="394" t="s">
        <v>530</v>
      </c>
      <c r="G37" s="395"/>
      <c r="H37" s="395"/>
      <c r="J37" s="395"/>
      <c r="K37" s="395"/>
      <c r="L37" s="395"/>
      <c r="M37" s="395"/>
      <c r="N37" s="395"/>
      <c r="O37" s="395"/>
      <c r="R37" s="395"/>
      <c r="S37" s="395"/>
      <c r="T37" s="395"/>
      <c r="W37" s="395"/>
      <c r="X37" s="395"/>
      <c r="Y37" s="395"/>
    </row>
    <row r="38" spans="2:51" s="388" customFormat="1" ht="17.25" customHeight="1" x14ac:dyDescent="0.15">
      <c r="B38" s="386"/>
      <c r="C38" s="386"/>
      <c r="D38" s="386"/>
      <c r="G38" s="395"/>
      <c r="H38" s="395"/>
      <c r="J38" s="395"/>
      <c r="K38" s="395"/>
      <c r="L38" s="395"/>
      <c r="M38" s="395"/>
      <c r="N38" s="395"/>
      <c r="O38" s="395"/>
      <c r="R38" s="395"/>
      <c r="S38" s="395"/>
      <c r="T38" s="395"/>
      <c r="W38" s="395"/>
      <c r="X38" s="395"/>
      <c r="Y38" s="395"/>
    </row>
    <row r="39" spans="2:51" s="388" customFormat="1" ht="17.25" customHeight="1" x14ac:dyDescent="0.15">
      <c r="B39" s="386"/>
      <c r="C39" s="396" t="s">
        <v>531</v>
      </c>
      <c r="D39" s="386"/>
      <c r="G39" s="395"/>
      <c r="H39" s="395"/>
      <c r="J39" s="395"/>
      <c r="K39" s="395"/>
      <c r="L39" s="395"/>
      <c r="M39" s="395"/>
      <c r="N39" s="395"/>
      <c r="O39" s="395"/>
      <c r="R39" s="395"/>
      <c r="S39" s="395"/>
      <c r="T39" s="395"/>
      <c r="W39" s="395"/>
      <c r="X39" s="395"/>
      <c r="Y39" s="395"/>
    </row>
    <row r="40" spans="2:51" s="388" customFormat="1" ht="17.25" customHeight="1" x14ac:dyDescent="0.15">
      <c r="C40" s="386" t="s">
        <v>532</v>
      </c>
      <c r="F40" s="396"/>
      <c r="G40" s="395"/>
      <c r="H40" s="395"/>
      <c r="J40" s="395"/>
      <c r="K40" s="395"/>
      <c r="L40" s="395"/>
      <c r="M40" s="395"/>
      <c r="N40" s="395"/>
      <c r="O40" s="395"/>
      <c r="R40" s="395"/>
      <c r="S40" s="395"/>
      <c r="T40" s="395"/>
      <c r="W40" s="395"/>
      <c r="X40" s="395"/>
      <c r="Y40" s="395"/>
    </row>
    <row r="41" spans="2:51" s="388" customFormat="1" ht="17.25" customHeight="1" x14ac:dyDescent="0.15">
      <c r="C41" s="386" t="s">
        <v>533</v>
      </c>
      <c r="F41" s="386"/>
      <c r="G41" s="395"/>
      <c r="H41" s="395"/>
      <c r="J41" s="395"/>
      <c r="K41" s="395"/>
      <c r="L41" s="395"/>
      <c r="M41" s="395"/>
      <c r="N41" s="395"/>
      <c r="O41" s="395"/>
      <c r="R41" s="395"/>
      <c r="S41" s="395"/>
      <c r="T41" s="395"/>
      <c r="W41" s="395"/>
      <c r="X41" s="395"/>
      <c r="Y41" s="395"/>
    </row>
    <row r="42" spans="2:51" s="388" customFormat="1" ht="17.25" customHeight="1" x14ac:dyDescent="0.15">
      <c r="B42" s="386"/>
      <c r="C42" s="386"/>
      <c r="D42" s="386"/>
      <c r="E42" s="396"/>
      <c r="F42" s="395"/>
      <c r="G42" s="395"/>
      <c r="H42" s="395"/>
      <c r="J42" s="395"/>
      <c r="K42" s="395"/>
      <c r="L42" s="395"/>
      <c r="M42" s="395"/>
      <c r="N42" s="395"/>
      <c r="O42" s="395"/>
      <c r="R42" s="395"/>
      <c r="S42" s="395"/>
      <c r="T42" s="395"/>
      <c r="W42" s="395"/>
      <c r="X42" s="395"/>
      <c r="Y42" s="395"/>
    </row>
    <row r="43" spans="2:51" s="388" customFormat="1" ht="17.25" customHeight="1" x14ac:dyDescent="0.15">
      <c r="B43" s="386" t="s">
        <v>534</v>
      </c>
      <c r="C43" s="386"/>
      <c r="D43" s="386"/>
    </row>
    <row r="44" spans="2:51" s="388" customFormat="1" ht="17.25" customHeight="1" x14ac:dyDescent="0.15">
      <c r="B44" s="386" t="s">
        <v>535</v>
      </c>
      <c r="C44" s="386"/>
      <c r="D44" s="386"/>
    </row>
    <row r="45" spans="2:51" s="388" customFormat="1" ht="17.25" customHeight="1" x14ac:dyDescent="0.15">
      <c r="B45" s="397" t="s">
        <v>536</v>
      </c>
      <c r="E45" s="395"/>
      <c r="F45" s="395"/>
      <c r="G45" s="395"/>
      <c r="H45" s="395"/>
      <c r="I45" s="395"/>
      <c r="J45" s="395"/>
      <c r="K45" s="395"/>
      <c r="L45" s="395"/>
      <c r="M45" s="395"/>
      <c r="N45" s="395"/>
      <c r="O45" s="395"/>
      <c r="P45" s="395"/>
      <c r="Q45" s="395"/>
      <c r="R45" s="395"/>
      <c r="S45" s="395"/>
      <c r="T45" s="395"/>
      <c r="U45" s="395"/>
      <c r="Y45" s="395"/>
      <c r="Z45" s="395"/>
      <c r="AA45" s="395"/>
      <c r="AB45" s="395"/>
      <c r="AD45" s="395"/>
      <c r="AE45" s="395"/>
      <c r="AF45" s="395"/>
      <c r="AG45" s="395"/>
      <c r="AH45" s="395"/>
      <c r="AI45" s="398"/>
      <c r="AJ45" s="395"/>
      <c r="AK45" s="395"/>
      <c r="AL45" s="395"/>
      <c r="AM45" s="395"/>
      <c r="AN45" s="395"/>
      <c r="AO45" s="395"/>
      <c r="AP45" s="395"/>
      <c r="AQ45" s="395"/>
      <c r="AR45" s="395"/>
      <c r="AS45" s="395"/>
      <c r="AT45" s="395"/>
      <c r="AU45" s="395"/>
      <c r="AV45" s="395"/>
      <c r="AW45" s="395"/>
      <c r="AX45" s="395"/>
      <c r="AY45" s="398"/>
    </row>
    <row r="46" spans="2:51" s="388" customFormat="1" ht="17.25" customHeight="1" x14ac:dyDescent="0.15"/>
    <row r="47" spans="2:51" s="388" customFormat="1" ht="17.25" customHeight="1" x14ac:dyDescent="0.15">
      <c r="B47" s="386" t="s">
        <v>537</v>
      </c>
      <c r="C47" s="386"/>
    </row>
    <row r="48" spans="2:51" s="388" customFormat="1" ht="17.25" customHeight="1" x14ac:dyDescent="0.15">
      <c r="B48" s="386"/>
      <c r="C48" s="386"/>
    </row>
    <row r="49" spans="2:54" s="388" customFormat="1" ht="17.25" customHeight="1" x14ac:dyDescent="0.15">
      <c r="B49" s="386" t="s">
        <v>538</v>
      </c>
      <c r="C49" s="386"/>
    </row>
    <row r="50" spans="2:54" s="388" customFormat="1" ht="17.25" customHeight="1" x14ac:dyDescent="0.15">
      <c r="B50" s="386" t="s">
        <v>539</v>
      </c>
      <c r="C50" s="386"/>
    </row>
    <row r="51" spans="2:54" s="388" customFormat="1" ht="17.25" customHeight="1" x14ac:dyDescent="0.15">
      <c r="B51" s="386"/>
      <c r="C51" s="386"/>
    </row>
    <row r="52" spans="2:54" s="388" customFormat="1" ht="17.25" customHeight="1" x14ac:dyDescent="0.15">
      <c r="B52" s="386" t="s">
        <v>540</v>
      </c>
      <c r="C52" s="386"/>
    </row>
    <row r="53" spans="2:54" s="388" customFormat="1" ht="17.25" customHeight="1" x14ac:dyDescent="0.15">
      <c r="B53" s="386" t="s">
        <v>541</v>
      </c>
      <c r="C53" s="386"/>
    </row>
    <row r="54" spans="2:54" s="388" customFormat="1" ht="17.25" customHeight="1" x14ac:dyDescent="0.15">
      <c r="B54" s="386"/>
      <c r="C54" s="386"/>
    </row>
    <row r="55" spans="2:54" s="388" customFormat="1" ht="17.25" customHeight="1" x14ac:dyDescent="0.15">
      <c r="B55" s="386" t="s">
        <v>542</v>
      </c>
      <c r="C55" s="386"/>
      <c r="D55" s="386"/>
    </row>
    <row r="56" spans="2:54" s="388" customFormat="1" ht="17.25" customHeight="1" x14ac:dyDescent="0.15">
      <c r="B56" s="386"/>
      <c r="C56" s="386"/>
      <c r="D56" s="386"/>
    </row>
    <row r="57" spans="2:54" s="388" customFormat="1" ht="17.25" customHeight="1" x14ac:dyDescent="0.15">
      <c r="B57" s="388" t="s">
        <v>543</v>
      </c>
      <c r="D57" s="386"/>
    </row>
    <row r="58" spans="2:54" s="388" customFormat="1" ht="17.25" customHeight="1" x14ac:dyDescent="0.15">
      <c r="B58" s="388" t="s">
        <v>544</v>
      </c>
      <c r="D58" s="386"/>
    </row>
    <row r="59" spans="2:54" s="388" customFormat="1" ht="17.25" customHeight="1" x14ac:dyDescent="0.15">
      <c r="B59" s="388" t="s">
        <v>545</v>
      </c>
    </row>
    <row r="60" spans="2:54" s="388" customFormat="1" ht="17.25" customHeight="1" x14ac:dyDescent="0.15"/>
    <row r="61" spans="2:54" s="388" customFormat="1" ht="17.25" customHeight="1" x14ac:dyDescent="0.15">
      <c r="B61" s="388" t="s">
        <v>546</v>
      </c>
      <c r="E61" s="399"/>
      <c r="F61" s="399"/>
      <c r="G61" s="399"/>
      <c r="H61" s="399"/>
      <c r="I61" s="399"/>
      <c r="J61" s="399"/>
      <c r="K61" s="399"/>
      <c r="L61" s="400"/>
      <c r="M61" s="388" t="s">
        <v>547</v>
      </c>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row>
    <row r="62" spans="2:54" s="388" customFormat="1" ht="17.25" customHeight="1" x14ac:dyDescent="0.15">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row>
    <row r="63" spans="2:54" s="388" customFormat="1" ht="17.25" customHeight="1" x14ac:dyDescent="0.15">
      <c r="B63" s="388" t="s">
        <v>548</v>
      </c>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row>
    <row r="64" spans="2:54" s="388" customFormat="1" ht="17.25" customHeight="1" x14ac:dyDescent="0.15">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row>
    <row r="65" spans="2:71" s="388" customFormat="1" ht="17.25" customHeight="1" x14ac:dyDescent="0.15">
      <c r="B65" s="388" t="s">
        <v>549</v>
      </c>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row>
    <row r="66" spans="2:71" s="388" customFormat="1" ht="17.25" customHeight="1" x14ac:dyDescent="0.15">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row>
    <row r="67" spans="2:71" s="388" customFormat="1" ht="17.25" customHeight="1" x14ac:dyDescent="0.2">
      <c r="B67" s="388" t="s">
        <v>550</v>
      </c>
      <c r="BL67" s="401"/>
      <c r="BM67" s="402"/>
      <c r="BN67" s="401"/>
      <c r="BO67" s="401"/>
      <c r="BP67" s="401"/>
      <c r="BQ67" s="403"/>
      <c r="BR67" s="404"/>
      <c r="BS67" s="404"/>
    </row>
    <row r="68" spans="2:71" s="388" customFormat="1" ht="17.25" customHeight="1" x14ac:dyDescent="0.15">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row>
    <row r="69" spans="2:71" ht="17.25" customHeight="1" x14ac:dyDescent="0.15">
      <c r="B69" s="388" t="s">
        <v>551</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723-371F-463E-AAB4-ECAF911C9A32}">
  <sheetPr>
    <pageSetUpPr fitToPage="1"/>
  </sheetPr>
  <dimension ref="B1:U27"/>
  <sheetViews>
    <sheetView view="pageBreakPreview" zoomScale="80" zoomScaleNormal="100" zoomScaleSheetLayoutView="80" workbookViewId="0"/>
  </sheetViews>
  <sheetFormatPr defaultColWidth="7.875" defaultRowHeight="13.5" x14ac:dyDescent="0.15"/>
  <cols>
    <col min="1" max="1" width="0.375" style="169" customWidth="1"/>
    <col min="2" max="21" width="5.25" style="169" customWidth="1"/>
    <col min="22" max="16384" width="7.875" style="169"/>
  </cols>
  <sheetData>
    <row r="1" spans="2:21" ht="17.649999999999999" customHeight="1" x14ac:dyDescent="0.15">
      <c r="B1" s="167" t="s">
        <v>265</v>
      </c>
      <c r="C1" s="168"/>
      <c r="D1" s="168"/>
      <c r="E1" s="168"/>
      <c r="F1" s="168"/>
      <c r="G1" s="168"/>
      <c r="H1" s="168"/>
      <c r="I1" s="168"/>
      <c r="J1" s="168"/>
      <c r="K1" s="168"/>
      <c r="L1" s="168"/>
      <c r="M1" s="168"/>
      <c r="N1" s="168"/>
      <c r="O1" s="168"/>
      <c r="P1" s="168"/>
      <c r="Q1" s="168"/>
      <c r="R1" s="168"/>
      <c r="S1" s="168"/>
      <c r="T1" s="168"/>
      <c r="U1" s="168"/>
    </row>
    <row r="2" spans="2:21" ht="22.5" customHeight="1" thickBot="1" x14ac:dyDescent="0.2">
      <c r="B2" s="1148" t="s">
        <v>266</v>
      </c>
      <c r="C2" s="1148"/>
      <c r="D2" s="1148"/>
      <c r="E2" s="1148"/>
      <c r="F2" s="1148"/>
      <c r="G2" s="1148"/>
      <c r="H2" s="1148"/>
      <c r="I2" s="1148"/>
      <c r="J2" s="1148"/>
      <c r="K2" s="1148"/>
      <c r="L2" s="1148"/>
      <c r="M2" s="1148"/>
      <c r="N2" s="1148"/>
      <c r="O2" s="1148"/>
      <c r="P2" s="1148"/>
      <c r="Q2" s="1148"/>
      <c r="R2" s="1148"/>
      <c r="S2" s="1148"/>
      <c r="T2" s="1148"/>
      <c r="U2" s="1148"/>
    </row>
    <row r="3" spans="2:21" ht="16.149999999999999" customHeight="1" x14ac:dyDescent="0.15">
      <c r="B3" s="1149" t="s">
        <v>267</v>
      </c>
      <c r="C3" s="1150"/>
      <c r="D3" s="1150"/>
      <c r="E3" s="1150"/>
      <c r="F3" s="1150"/>
      <c r="G3" s="1150"/>
      <c r="H3" s="1151"/>
      <c r="I3" s="1152"/>
      <c r="J3" s="1150"/>
      <c r="K3" s="1150"/>
      <c r="L3" s="1150"/>
      <c r="M3" s="1150"/>
      <c r="N3" s="1150"/>
      <c r="O3" s="1150"/>
      <c r="P3" s="1150"/>
      <c r="Q3" s="1150"/>
      <c r="R3" s="1150"/>
      <c r="S3" s="1150"/>
      <c r="T3" s="1150"/>
      <c r="U3" s="1153"/>
    </row>
    <row r="4" spans="2:21" ht="21.4" customHeight="1" x14ac:dyDescent="0.15">
      <c r="B4" s="1154" t="s">
        <v>268</v>
      </c>
      <c r="C4" s="1155"/>
      <c r="D4" s="1156"/>
      <c r="E4" s="1136"/>
      <c r="F4" s="1136"/>
      <c r="G4" s="1136"/>
      <c r="H4" s="1136"/>
      <c r="I4" s="1136"/>
      <c r="J4" s="1136"/>
      <c r="K4" s="1137"/>
      <c r="L4" s="1157" t="s">
        <v>39</v>
      </c>
      <c r="M4" s="1140"/>
      <c r="N4" s="1158"/>
      <c r="O4" s="1161"/>
      <c r="P4" s="1140"/>
      <c r="Q4" s="1140" t="s">
        <v>42</v>
      </c>
      <c r="R4" s="1140"/>
      <c r="S4" s="1140" t="s">
        <v>50</v>
      </c>
      <c r="T4" s="1140"/>
      <c r="U4" s="1142" t="s">
        <v>43</v>
      </c>
    </row>
    <row r="5" spans="2:21" ht="27.6" customHeight="1" x14ac:dyDescent="0.15">
      <c r="B5" s="1144" t="s">
        <v>148</v>
      </c>
      <c r="C5" s="1145"/>
      <c r="D5" s="1146"/>
      <c r="E5" s="1117"/>
      <c r="F5" s="1117"/>
      <c r="G5" s="1117"/>
      <c r="H5" s="1117"/>
      <c r="I5" s="1117"/>
      <c r="J5" s="1117"/>
      <c r="K5" s="1118"/>
      <c r="L5" s="1159"/>
      <c r="M5" s="1141"/>
      <c r="N5" s="1160"/>
      <c r="O5" s="1162"/>
      <c r="P5" s="1141"/>
      <c r="Q5" s="1141"/>
      <c r="R5" s="1141"/>
      <c r="S5" s="1141"/>
      <c r="T5" s="1141"/>
      <c r="U5" s="1143"/>
    </row>
    <row r="6" spans="2:21" ht="16.149999999999999" customHeight="1" x14ac:dyDescent="0.15">
      <c r="B6" s="1147" t="s">
        <v>269</v>
      </c>
      <c r="C6" s="1133"/>
      <c r="D6" s="1133"/>
      <c r="E6" s="1133"/>
      <c r="F6" s="1133"/>
      <c r="G6" s="1133"/>
      <c r="H6" s="1133"/>
      <c r="I6" s="1133"/>
      <c r="J6" s="1133"/>
      <c r="K6" s="1133"/>
      <c r="L6" s="1133"/>
      <c r="M6" s="1133"/>
      <c r="N6" s="1133"/>
      <c r="O6" s="1133"/>
      <c r="P6" s="1133"/>
      <c r="Q6" s="1133"/>
      <c r="R6" s="1133"/>
      <c r="S6" s="1133"/>
      <c r="T6" s="1133"/>
      <c r="U6" s="1134"/>
    </row>
    <row r="7" spans="2:21" ht="16.149999999999999" customHeight="1" x14ac:dyDescent="0.15">
      <c r="B7" s="1131" t="s">
        <v>270</v>
      </c>
      <c r="C7" s="1132"/>
      <c r="D7" s="1132"/>
      <c r="E7" s="170" t="s">
        <v>66</v>
      </c>
      <c r="F7" s="1132" t="s">
        <v>270</v>
      </c>
      <c r="G7" s="1132"/>
      <c r="H7" s="1132"/>
      <c r="I7" s="1133" t="s">
        <v>271</v>
      </c>
      <c r="J7" s="1133"/>
      <c r="K7" s="1133"/>
      <c r="L7" s="1133"/>
      <c r="M7" s="1133"/>
      <c r="N7" s="1133"/>
      <c r="O7" s="1133"/>
      <c r="P7" s="1133" t="s">
        <v>272</v>
      </c>
      <c r="Q7" s="1133"/>
      <c r="R7" s="1133"/>
      <c r="S7" s="1133"/>
      <c r="T7" s="1133"/>
      <c r="U7" s="1134"/>
    </row>
    <row r="8" spans="2:21" ht="15.75" customHeight="1" x14ac:dyDescent="0.15">
      <c r="B8" s="1135"/>
      <c r="C8" s="1136"/>
      <c r="D8" s="1136"/>
      <c r="E8" s="171"/>
      <c r="F8" s="1136"/>
      <c r="G8" s="1136"/>
      <c r="H8" s="1137"/>
      <c r="I8" s="1138"/>
      <c r="J8" s="1138"/>
      <c r="K8" s="1138"/>
      <c r="L8" s="1138"/>
      <c r="M8" s="1138"/>
      <c r="N8" s="1138"/>
      <c r="O8" s="1138"/>
      <c r="P8" s="1138"/>
      <c r="Q8" s="1138"/>
      <c r="R8" s="1138"/>
      <c r="S8" s="1138"/>
      <c r="T8" s="1138"/>
      <c r="U8" s="1139"/>
    </row>
    <row r="9" spans="2:21" ht="15.75" customHeight="1" x14ac:dyDescent="0.15">
      <c r="B9" s="1126"/>
      <c r="C9" s="1127"/>
      <c r="D9" s="1127"/>
      <c r="E9" s="172"/>
      <c r="F9" s="1127"/>
      <c r="G9" s="1127"/>
      <c r="H9" s="1128"/>
      <c r="I9" s="1129"/>
      <c r="J9" s="1129"/>
      <c r="K9" s="1129"/>
      <c r="L9" s="1129"/>
      <c r="M9" s="1129"/>
      <c r="N9" s="1129"/>
      <c r="O9" s="1129"/>
      <c r="P9" s="1129"/>
      <c r="Q9" s="1129"/>
      <c r="R9" s="1129"/>
      <c r="S9" s="1129"/>
      <c r="T9" s="1129"/>
      <c r="U9" s="1130"/>
    </row>
    <row r="10" spans="2:21" ht="15.75" customHeight="1" x14ac:dyDescent="0.15">
      <c r="B10" s="1126"/>
      <c r="C10" s="1127"/>
      <c r="D10" s="1127"/>
      <c r="E10" s="172"/>
      <c r="F10" s="1127"/>
      <c r="G10" s="1127"/>
      <c r="H10" s="1128"/>
      <c r="I10" s="1129"/>
      <c r="J10" s="1129"/>
      <c r="K10" s="1129"/>
      <c r="L10" s="1129"/>
      <c r="M10" s="1129"/>
      <c r="N10" s="1129"/>
      <c r="O10" s="1129"/>
      <c r="P10" s="1129"/>
      <c r="Q10" s="1129"/>
      <c r="R10" s="1129"/>
      <c r="S10" s="1129"/>
      <c r="T10" s="1129"/>
      <c r="U10" s="1130"/>
    </row>
    <row r="11" spans="2:21" ht="15.75" customHeight="1" x14ac:dyDescent="0.15">
      <c r="B11" s="1126"/>
      <c r="C11" s="1127"/>
      <c r="D11" s="1127"/>
      <c r="E11" s="172"/>
      <c r="F11" s="1127"/>
      <c r="G11" s="1127"/>
      <c r="H11" s="1128"/>
      <c r="I11" s="1129"/>
      <c r="J11" s="1129"/>
      <c r="K11" s="1129"/>
      <c r="L11" s="1129"/>
      <c r="M11" s="1129"/>
      <c r="N11" s="1129"/>
      <c r="O11" s="1129"/>
      <c r="P11" s="1129"/>
      <c r="Q11" s="1129"/>
      <c r="R11" s="1129"/>
      <c r="S11" s="1129"/>
      <c r="T11" s="1129"/>
      <c r="U11" s="1130"/>
    </row>
    <row r="12" spans="2:21" ht="15.75" customHeight="1" x14ac:dyDescent="0.15">
      <c r="B12" s="1126"/>
      <c r="C12" s="1127"/>
      <c r="D12" s="1127"/>
      <c r="E12" s="172"/>
      <c r="F12" s="1127"/>
      <c r="G12" s="1127"/>
      <c r="H12" s="1128"/>
      <c r="I12" s="1129"/>
      <c r="J12" s="1129"/>
      <c r="K12" s="1129"/>
      <c r="L12" s="1129"/>
      <c r="M12" s="1129"/>
      <c r="N12" s="1129"/>
      <c r="O12" s="1129"/>
      <c r="P12" s="1129"/>
      <c r="Q12" s="1129"/>
      <c r="R12" s="1129"/>
      <c r="S12" s="1129"/>
      <c r="T12" s="1129"/>
      <c r="U12" s="1130"/>
    </row>
    <row r="13" spans="2:21" ht="15.75" customHeight="1" x14ac:dyDescent="0.15">
      <c r="B13" s="1126"/>
      <c r="C13" s="1127"/>
      <c r="D13" s="1127"/>
      <c r="E13" s="172"/>
      <c r="F13" s="1127"/>
      <c r="G13" s="1127"/>
      <c r="H13" s="1128"/>
      <c r="I13" s="1129"/>
      <c r="J13" s="1129"/>
      <c r="K13" s="1129"/>
      <c r="L13" s="1129"/>
      <c r="M13" s="1129"/>
      <c r="N13" s="1129"/>
      <c r="O13" s="1129"/>
      <c r="P13" s="1129"/>
      <c r="Q13" s="1129"/>
      <c r="R13" s="1129"/>
      <c r="S13" s="1129"/>
      <c r="T13" s="1129"/>
      <c r="U13" s="1130"/>
    </row>
    <row r="14" spans="2:21" ht="15.75" customHeight="1" x14ac:dyDescent="0.15">
      <c r="B14" s="1126"/>
      <c r="C14" s="1127"/>
      <c r="D14" s="1127"/>
      <c r="E14" s="172"/>
      <c r="F14" s="1127"/>
      <c r="G14" s="1127"/>
      <c r="H14" s="1128"/>
      <c r="I14" s="1129"/>
      <c r="J14" s="1129"/>
      <c r="K14" s="1129"/>
      <c r="L14" s="1129"/>
      <c r="M14" s="1129"/>
      <c r="N14" s="1129"/>
      <c r="O14" s="1129"/>
      <c r="P14" s="1129"/>
      <c r="Q14" s="1129"/>
      <c r="R14" s="1129"/>
      <c r="S14" s="1129"/>
      <c r="T14" s="1129"/>
      <c r="U14" s="1130"/>
    </row>
    <row r="15" spans="2:21" ht="15.75" customHeight="1" x14ac:dyDescent="0.15">
      <c r="B15" s="1126"/>
      <c r="C15" s="1127"/>
      <c r="D15" s="1127"/>
      <c r="E15" s="172"/>
      <c r="F15" s="1127"/>
      <c r="G15" s="1127"/>
      <c r="H15" s="1128"/>
      <c r="I15" s="1129"/>
      <c r="J15" s="1129"/>
      <c r="K15" s="1129"/>
      <c r="L15" s="1129"/>
      <c r="M15" s="1129"/>
      <c r="N15" s="1129"/>
      <c r="O15" s="1129"/>
      <c r="P15" s="1129"/>
      <c r="Q15" s="1129"/>
      <c r="R15" s="1129"/>
      <c r="S15" s="1129"/>
      <c r="T15" s="1129"/>
      <c r="U15" s="1130"/>
    </row>
    <row r="16" spans="2:21" ht="15.75" customHeight="1" x14ac:dyDescent="0.15">
      <c r="B16" s="1126"/>
      <c r="C16" s="1127"/>
      <c r="D16" s="1127"/>
      <c r="E16" s="172"/>
      <c r="F16" s="1127"/>
      <c r="G16" s="1127"/>
      <c r="H16" s="1128"/>
      <c r="I16" s="1129"/>
      <c r="J16" s="1129"/>
      <c r="K16" s="1129"/>
      <c r="L16" s="1129"/>
      <c r="M16" s="1129"/>
      <c r="N16" s="1129"/>
      <c r="O16" s="1129"/>
      <c r="P16" s="1129"/>
      <c r="Q16" s="1129"/>
      <c r="R16" s="1129"/>
      <c r="S16" s="1129"/>
      <c r="T16" s="1129"/>
      <c r="U16" s="1130"/>
    </row>
    <row r="17" spans="2:21" ht="15.75" customHeight="1" x14ac:dyDescent="0.15">
      <c r="B17" s="1126"/>
      <c r="C17" s="1127"/>
      <c r="D17" s="1127"/>
      <c r="E17" s="172"/>
      <c r="F17" s="1127"/>
      <c r="G17" s="1127"/>
      <c r="H17" s="1128"/>
      <c r="I17" s="1129"/>
      <c r="J17" s="1129"/>
      <c r="K17" s="1129"/>
      <c r="L17" s="1129"/>
      <c r="M17" s="1129"/>
      <c r="N17" s="1129"/>
      <c r="O17" s="1129"/>
      <c r="P17" s="1129"/>
      <c r="Q17" s="1129"/>
      <c r="R17" s="1129"/>
      <c r="S17" s="1129"/>
      <c r="T17" s="1129"/>
      <c r="U17" s="1130"/>
    </row>
    <row r="18" spans="2:21" ht="15.75" customHeight="1" x14ac:dyDescent="0.15">
      <c r="B18" s="1126"/>
      <c r="C18" s="1127"/>
      <c r="D18" s="1127"/>
      <c r="E18" s="172"/>
      <c r="F18" s="1127"/>
      <c r="G18" s="1127"/>
      <c r="H18" s="1128"/>
      <c r="I18" s="1129"/>
      <c r="J18" s="1129"/>
      <c r="K18" s="1129"/>
      <c r="L18" s="1129"/>
      <c r="M18" s="1129"/>
      <c r="N18" s="1129"/>
      <c r="O18" s="1129"/>
      <c r="P18" s="1129"/>
      <c r="Q18" s="1129"/>
      <c r="R18" s="1129"/>
      <c r="S18" s="1129"/>
      <c r="T18" s="1129"/>
      <c r="U18" s="1130"/>
    </row>
    <row r="19" spans="2:21" ht="15.75" customHeight="1" x14ac:dyDescent="0.15">
      <c r="B19" s="1126"/>
      <c r="C19" s="1127"/>
      <c r="D19" s="1127"/>
      <c r="E19" s="172"/>
      <c r="F19" s="1127"/>
      <c r="G19" s="1127"/>
      <c r="H19" s="1128"/>
      <c r="I19" s="1129"/>
      <c r="J19" s="1129"/>
      <c r="K19" s="1129"/>
      <c r="L19" s="1129"/>
      <c r="M19" s="1129"/>
      <c r="N19" s="1129"/>
      <c r="O19" s="1129"/>
      <c r="P19" s="1129"/>
      <c r="Q19" s="1129"/>
      <c r="R19" s="1129"/>
      <c r="S19" s="1129"/>
      <c r="T19" s="1129"/>
      <c r="U19" s="1130"/>
    </row>
    <row r="20" spans="2:21" ht="15.75" customHeight="1" x14ac:dyDescent="0.15">
      <c r="B20" s="1126"/>
      <c r="C20" s="1127"/>
      <c r="D20" s="1127"/>
      <c r="E20" s="172"/>
      <c r="F20" s="1127"/>
      <c r="G20" s="1127"/>
      <c r="H20" s="1128"/>
      <c r="I20" s="1129"/>
      <c r="J20" s="1129"/>
      <c r="K20" s="1129"/>
      <c r="L20" s="1129"/>
      <c r="M20" s="1129"/>
      <c r="N20" s="1129"/>
      <c r="O20" s="1129"/>
      <c r="P20" s="1129"/>
      <c r="Q20" s="1129"/>
      <c r="R20" s="1129"/>
      <c r="S20" s="1129"/>
      <c r="T20" s="1129"/>
      <c r="U20" s="1130"/>
    </row>
    <row r="21" spans="2:21" ht="15.75" customHeight="1" x14ac:dyDescent="0.15">
      <c r="B21" s="1116"/>
      <c r="C21" s="1117"/>
      <c r="D21" s="1117"/>
      <c r="E21" s="173"/>
      <c r="F21" s="1117"/>
      <c r="G21" s="1117"/>
      <c r="H21" s="1118"/>
      <c r="I21" s="1119"/>
      <c r="J21" s="1119"/>
      <c r="K21" s="1119"/>
      <c r="L21" s="1119"/>
      <c r="M21" s="1119"/>
      <c r="N21" s="1119"/>
      <c r="O21" s="1119"/>
      <c r="P21" s="1119"/>
      <c r="Q21" s="1119"/>
      <c r="R21" s="1119"/>
      <c r="S21" s="1119"/>
      <c r="T21" s="1119"/>
      <c r="U21" s="1120"/>
    </row>
    <row r="22" spans="2:21" ht="36" customHeight="1" thickBot="1" x14ac:dyDescent="0.2">
      <c r="B22" s="1121" t="s">
        <v>273</v>
      </c>
      <c r="C22" s="1122"/>
      <c r="D22" s="1122"/>
      <c r="E22" s="1122"/>
      <c r="F22" s="1122"/>
      <c r="G22" s="1122"/>
      <c r="H22" s="1122"/>
      <c r="I22" s="1122"/>
      <c r="J22" s="1122"/>
      <c r="K22" s="1122"/>
      <c r="L22" s="1122"/>
      <c r="M22" s="1122"/>
      <c r="N22" s="1122"/>
      <c r="O22" s="1122"/>
      <c r="P22" s="1122"/>
      <c r="Q22" s="1122"/>
      <c r="R22" s="1122"/>
      <c r="S22" s="1122"/>
      <c r="T22" s="1122"/>
      <c r="U22" s="1123"/>
    </row>
    <row r="24" spans="2:21" ht="16.899999999999999" customHeight="1" x14ac:dyDescent="0.15">
      <c r="B24" s="1124" t="s">
        <v>36</v>
      </c>
      <c r="C24" s="1125" t="s">
        <v>274</v>
      </c>
      <c r="D24" s="1125"/>
      <c r="E24" s="1125"/>
      <c r="F24" s="1125"/>
      <c r="G24" s="1125"/>
      <c r="H24" s="1125"/>
      <c r="I24" s="1125"/>
      <c r="J24" s="1125"/>
      <c r="K24" s="1125"/>
      <c r="L24" s="1125"/>
      <c r="M24" s="1125"/>
      <c r="N24" s="1125"/>
      <c r="O24" s="1125"/>
      <c r="P24" s="1125"/>
      <c r="Q24" s="1125"/>
      <c r="R24" s="1125"/>
      <c r="S24" s="1125"/>
      <c r="T24" s="1125"/>
      <c r="U24" s="1125"/>
    </row>
    <row r="25" spans="2:21" ht="16.899999999999999" customHeight="1" x14ac:dyDescent="0.15">
      <c r="B25" s="1124"/>
      <c r="C25" s="1125"/>
      <c r="D25" s="1125"/>
      <c r="E25" s="1125"/>
      <c r="F25" s="1125"/>
      <c r="G25" s="1125"/>
      <c r="H25" s="1125"/>
      <c r="I25" s="1125"/>
      <c r="J25" s="1125"/>
      <c r="K25" s="1125"/>
      <c r="L25" s="1125"/>
      <c r="M25" s="1125"/>
      <c r="N25" s="1125"/>
      <c r="O25" s="1125"/>
      <c r="P25" s="1125"/>
      <c r="Q25" s="1125"/>
      <c r="R25" s="1125"/>
      <c r="S25" s="1125"/>
      <c r="T25" s="1125"/>
      <c r="U25" s="1125"/>
    </row>
    <row r="26" spans="2:21" ht="16.899999999999999" customHeight="1" x14ac:dyDescent="0.15">
      <c r="B26" s="1124"/>
      <c r="C26" s="1125"/>
      <c r="D26" s="1125"/>
      <c r="E26" s="1125"/>
      <c r="F26" s="1125"/>
      <c r="G26" s="1125"/>
      <c r="H26" s="1125"/>
      <c r="I26" s="1125"/>
      <c r="J26" s="1125"/>
      <c r="K26" s="1125"/>
      <c r="L26" s="1125"/>
      <c r="M26" s="1125"/>
      <c r="N26" s="1125"/>
      <c r="O26" s="1125"/>
      <c r="P26" s="1125"/>
      <c r="Q26" s="1125"/>
      <c r="R26" s="1125"/>
      <c r="S26" s="1125"/>
      <c r="T26" s="1125"/>
      <c r="U26" s="1125"/>
    </row>
    <row r="27" spans="2:21" x14ac:dyDescent="0.15">
      <c r="B27" s="1124"/>
      <c r="C27" s="1125"/>
      <c r="D27" s="1125"/>
      <c r="E27" s="1125"/>
      <c r="F27" s="1125"/>
      <c r="G27" s="1125"/>
      <c r="H27" s="1125"/>
      <c r="I27" s="1125"/>
      <c r="J27" s="1125"/>
      <c r="K27" s="1125"/>
      <c r="L27" s="1125"/>
      <c r="M27" s="1125"/>
      <c r="N27" s="1125"/>
      <c r="O27" s="1125"/>
      <c r="P27" s="1125"/>
      <c r="Q27" s="1125"/>
      <c r="R27" s="1125"/>
      <c r="S27" s="1125"/>
      <c r="T27" s="1125"/>
      <c r="U27" s="112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3</xdr:col>
                    <xdr:colOff>47625</xdr:colOff>
                    <xdr:row>20</xdr:row>
                    <xdr:rowOff>161925</xdr:rowOff>
                  </from>
                  <to>
                    <xdr:col>11</xdr:col>
                    <xdr:colOff>47625</xdr:colOff>
                    <xdr:row>21</xdr:row>
                    <xdr:rowOff>266700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9351-17EB-492E-94D8-2EF0E2670BCA}">
  <sheetPr>
    <pageSetUpPr fitToPage="1"/>
  </sheetPr>
  <dimension ref="B1:M19"/>
  <sheetViews>
    <sheetView showGridLines="0" view="pageBreakPreview" zoomScale="60" zoomScaleNormal="100" workbookViewId="0"/>
  </sheetViews>
  <sheetFormatPr defaultColWidth="8.125" defaultRowHeight="13.5" x14ac:dyDescent="0.15"/>
  <cols>
    <col min="1" max="2" width="8.125" style="174"/>
    <col min="3" max="3" width="11.75" style="174" customWidth="1"/>
    <col min="4" max="4" width="14.125" style="174" customWidth="1"/>
    <col min="5" max="8" width="9.625" style="174" customWidth="1"/>
    <col min="9" max="9" width="8.125" style="174"/>
    <col min="10" max="12" width="5.125" style="174" customWidth="1"/>
    <col min="13" max="16384" width="8.125" style="174"/>
  </cols>
  <sheetData>
    <row r="1" spans="2:13" x14ac:dyDescent="0.15">
      <c r="B1" s="174" t="s">
        <v>275</v>
      </c>
    </row>
    <row r="2" spans="2:13" ht="18" customHeight="1" x14ac:dyDescent="0.15">
      <c r="B2" s="174" t="s">
        <v>244</v>
      </c>
    </row>
    <row r="3" spans="2:13" ht="25.5" customHeight="1" x14ac:dyDescent="0.15">
      <c r="B3" s="1172" t="s">
        <v>276</v>
      </c>
      <c r="C3" s="1172"/>
      <c r="D3" s="1172"/>
      <c r="E3" s="1172"/>
      <c r="F3" s="1172"/>
      <c r="G3" s="1172"/>
      <c r="H3" s="1172"/>
    </row>
    <row r="4" spans="2:13" ht="14.25" thickBot="1" x14ac:dyDescent="0.2"/>
    <row r="5" spans="2:13" ht="28.5" customHeight="1" x14ac:dyDescent="0.15">
      <c r="B5" s="175"/>
      <c r="C5" s="176"/>
      <c r="D5" s="176"/>
      <c r="E5" s="176"/>
      <c r="F5" s="176"/>
      <c r="G5" s="176"/>
      <c r="H5" s="176"/>
      <c r="I5" s="176"/>
      <c r="J5" s="176"/>
      <c r="K5" s="176"/>
      <c r="L5" s="176"/>
      <c r="M5" s="177"/>
    </row>
    <row r="6" spans="2:13" ht="22.5" customHeight="1" x14ac:dyDescent="0.15">
      <c r="B6" s="178"/>
      <c r="C6" s="179"/>
      <c r="D6" s="180"/>
      <c r="E6" s="179"/>
      <c r="F6" s="181"/>
      <c r="G6" s="1165"/>
      <c r="H6" s="1167"/>
      <c r="I6" s="1172" t="s">
        <v>277</v>
      </c>
      <c r="J6" s="1172"/>
      <c r="K6" s="1172"/>
      <c r="L6" s="1172"/>
      <c r="M6" s="182"/>
    </row>
    <row r="7" spans="2:13" ht="22.5" customHeight="1" x14ac:dyDescent="0.15">
      <c r="B7" s="178"/>
      <c r="C7" s="183"/>
      <c r="D7" s="184" t="s">
        <v>278</v>
      </c>
      <c r="E7" s="183" t="s">
        <v>279</v>
      </c>
      <c r="F7" s="174" t="s">
        <v>280</v>
      </c>
      <c r="G7" s="1173" t="s">
        <v>281</v>
      </c>
      <c r="H7" s="1174"/>
      <c r="L7" s="185"/>
      <c r="M7" s="182"/>
    </row>
    <row r="8" spans="2:13" ht="22.5" customHeight="1" x14ac:dyDescent="0.15">
      <c r="B8" s="178"/>
      <c r="C8" s="183"/>
      <c r="D8" s="184" t="s">
        <v>282</v>
      </c>
      <c r="E8" s="183" t="s">
        <v>283</v>
      </c>
      <c r="F8" s="174" t="s">
        <v>283</v>
      </c>
      <c r="G8" s="1173" t="s">
        <v>284</v>
      </c>
      <c r="H8" s="1174"/>
      <c r="L8" s="186"/>
      <c r="M8" s="182"/>
    </row>
    <row r="9" spans="2:13" ht="22.5" customHeight="1" x14ac:dyDescent="0.15">
      <c r="B9" s="178"/>
      <c r="C9" s="183"/>
      <c r="D9" s="187"/>
      <c r="E9" s="188"/>
      <c r="F9" s="189"/>
      <c r="G9" s="1163"/>
      <c r="H9" s="1164"/>
      <c r="K9" s="174" t="s">
        <v>285</v>
      </c>
      <c r="M9" s="182"/>
    </row>
    <row r="10" spans="2:13" ht="22.5" customHeight="1" x14ac:dyDescent="0.15">
      <c r="B10" s="178"/>
      <c r="C10" s="184"/>
      <c r="D10" s="186"/>
      <c r="L10" s="186"/>
      <c r="M10" s="182"/>
    </row>
    <row r="11" spans="2:13" ht="22.5" customHeight="1" x14ac:dyDescent="0.15">
      <c r="B11" s="178"/>
      <c r="C11" s="184" t="s">
        <v>286</v>
      </c>
      <c r="D11" s="186"/>
      <c r="L11" s="190"/>
      <c r="M11" s="182"/>
    </row>
    <row r="12" spans="2:13" ht="22.5" customHeight="1" x14ac:dyDescent="0.15">
      <c r="B12" s="178"/>
      <c r="C12" s="184" t="s">
        <v>287</v>
      </c>
      <c r="D12" s="186"/>
      <c r="E12" s="180"/>
      <c r="F12" s="181"/>
      <c r="G12" s="185"/>
      <c r="H12" s="179"/>
      <c r="J12" s="1165"/>
      <c r="K12" s="1166"/>
      <c r="L12" s="1167"/>
      <c r="M12" s="182"/>
    </row>
    <row r="13" spans="2:13" ht="22.5" customHeight="1" x14ac:dyDescent="0.15">
      <c r="B13" s="178"/>
      <c r="C13" s="184"/>
      <c r="D13" s="186"/>
      <c r="E13" s="184"/>
      <c r="F13" s="174" t="s">
        <v>288</v>
      </c>
      <c r="G13" s="186"/>
      <c r="H13" s="183" t="s">
        <v>289</v>
      </c>
      <c r="J13" s="1168" t="s">
        <v>290</v>
      </c>
      <c r="K13" s="1169"/>
      <c r="L13" s="1170"/>
      <c r="M13" s="182"/>
    </row>
    <row r="14" spans="2:13" ht="22.5" customHeight="1" x14ac:dyDescent="0.15">
      <c r="B14" s="178"/>
      <c r="C14" s="184"/>
      <c r="D14" s="186"/>
      <c r="E14" s="184"/>
      <c r="G14" s="186"/>
      <c r="H14" s="183" t="s">
        <v>283</v>
      </c>
      <c r="J14" s="1168"/>
      <c r="K14" s="1169"/>
      <c r="L14" s="1170"/>
      <c r="M14" s="182"/>
    </row>
    <row r="15" spans="2:13" ht="22.5" customHeight="1" x14ac:dyDescent="0.15">
      <c r="B15" s="178"/>
      <c r="C15" s="187"/>
      <c r="D15" s="190"/>
      <c r="E15" s="187"/>
      <c r="F15" s="189"/>
      <c r="G15" s="190"/>
      <c r="H15" s="188"/>
      <c r="I15" s="188"/>
      <c r="J15" s="1163"/>
      <c r="K15" s="1171"/>
      <c r="L15" s="1164"/>
      <c r="M15" s="182"/>
    </row>
    <row r="16" spans="2:13" ht="71.25" customHeight="1" thickBot="1" x14ac:dyDescent="0.2">
      <c r="B16" s="191"/>
      <c r="C16" s="192"/>
      <c r="D16" s="192"/>
      <c r="E16" s="192"/>
      <c r="F16" s="192"/>
      <c r="G16" s="192"/>
      <c r="H16" s="192"/>
      <c r="I16" s="192"/>
      <c r="J16" s="192"/>
      <c r="K16" s="192"/>
      <c r="L16" s="192"/>
      <c r="M16" s="193"/>
    </row>
    <row r="17" spans="2:3" ht="22.5" customHeight="1" x14ac:dyDescent="0.15">
      <c r="B17" s="194" t="s">
        <v>291</v>
      </c>
      <c r="C17" s="174" t="s">
        <v>292</v>
      </c>
    </row>
    <row r="18" spans="2:3" ht="22.5" customHeight="1" x14ac:dyDescent="0.15">
      <c r="B18" s="174">
        <v>2</v>
      </c>
      <c r="C18" s="174" t="s">
        <v>293</v>
      </c>
    </row>
    <row r="19" spans="2:3" ht="22.5" customHeight="1" x14ac:dyDescent="0.15">
      <c r="B19" s="174">
        <v>3</v>
      </c>
      <c r="C19" s="174" t="s">
        <v>294</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9A0B-9D72-4340-94D3-31D60F255880}">
  <sheetPr>
    <pageSetUpPr fitToPage="1"/>
  </sheetPr>
  <dimension ref="A1:T24"/>
  <sheetViews>
    <sheetView view="pageBreakPreview" zoomScale="60" zoomScaleNormal="100" workbookViewId="0"/>
  </sheetViews>
  <sheetFormatPr defaultColWidth="7.875" defaultRowHeight="12" x14ac:dyDescent="0.15"/>
  <cols>
    <col min="1" max="20" width="5.25" style="195" customWidth="1"/>
    <col min="21" max="16384" width="7.875" style="195"/>
  </cols>
  <sheetData>
    <row r="1" spans="1:20" ht="17.649999999999999" customHeight="1" x14ac:dyDescent="0.15">
      <c r="A1" s="1189" t="s">
        <v>295</v>
      </c>
      <c r="B1" s="1189"/>
      <c r="C1" s="1189"/>
      <c r="D1" s="1189"/>
      <c r="E1" s="1189"/>
      <c r="F1" s="1189"/>
      <c r="G1" s="1189"/>
      <c r="H1" s="1189"/>
      <c r="I1" s="1189"/>
      <c r="J1" s="1189"/>
      <c r="K1" s="1189"/>
      <c r="L1" s="1189"/>
      <c r="M1" s="1189"/>
      <c r="N1" s="1189"/>
      <c r="O1" s="1189"/>
      <c r="P1" s="1189"/>
      <c r="Q1" s="1189"/>
      <c r="R1" s="1189"/>
      <c r="S1" s="1189"/>
      <c r="T1" s="1189"/>
    </row>
    <row r="2" spans="1:20" ht="19.149999999999999" customHeight="1" x14ac:dyDescent="0.15">
      <c r="A2" s="1190" t="s">
        <v>296</v>
      </c>
      <c r="B2" s="1190"/>
      <c r="C2" s="1190"/>
      <c r="D2" s="1190"/>
      <c r="E2" s="1190"/>
      <c r="F2" s="1190"/>
      <c r="G2" s="1190"/>
      <c r="H2" s="1190"/>
      <c r="I2" s="1190"/>
      <c r="J2" s="1190"/>
      <c r="K2" s="1190"/>
      <c r="L2" s="1190"/>
      <c r="M2" s="1190"/>
      <c r="N2" s="1190"/>
      <c r="O2" s="1190"/>
      <c r="P2" s="1190"/>
      <c r="Q2" s="1190"/>
      <c r="R2" s="1190"/>
      <c r="S2" s="1190"/>
      <c r="T2" s="1190"/>
    </row>
    <row r="3" spans="1:20" ht="16.899999999999999" customHeight="1" x14ac:dyDescent="0.15">
      <c r="A3" s="196"/>
      <c r="B3" s="196"/>
      <c r="C3" s="196"/>
      <c r="D3" s="196"/>
      <c r="E3" s="196"/>
      <c r="F3" s="196"/>
      <c r="G3" s="196"/>
      <c r="H3" s="196"/>
      <c r="I3" s="196"/>
      <c r="J3" s="197" t="s">
        <v>297</v>
      </c>
      <c r="K3" s="1191"/>
      <c r="L3" s="1191"/>
      <c r="M3" s="1191"/>
      <c r="N3" s="1191"/>
      <c r="O3" s="1191"/>
      <c r="P3" s="1191"/>
      <c r="Q3" s="1191"/>
      <c r="R3" s="1191"/>
      <c r="S3" s="1191"/>
      <c r="T3" s="196" t="s">
        <v>12</v>
      </c>
    </row>
    <row r="4" spans="1:20" ht="16.899999999999999" customHeight="1" x14ac:dyDescent="0.15">
      <c r="A4" s="196"/>
      <c r="B4" s="196"/>
      <c r="C4" s="196"/>
      <c r="D4" s="196"/>
      <c r="E4" s="196"/>
      <c r="F4" s="196"/>
      <c r="G4" s="196"/>
      <c r="H4" s="196"/>
      <c r="I4" s="196"/>
      <c r="J4" s="197" t="s">
        <v>298</v>
      </c>
      <c r="K4" s="1191"/>
      <c r="L4" s="1191"/>
      <c r="M4" s="1191"/>
      <c r="N4" s="1191"/>
      <c r="O4" s="1191"/>
      <c r="P4" s="1191"/>
      <c r="Q4" s="1191"/>
      <c r="R4" s="1191"/>
      <c r="S4" s="1191"/>
      <c r="T4" s="196" t="s">
        <v>12</v>
      </c>
    </row>
    <row r="5" spans="1:20" ht="16.899999999999999" customHeight="1" thickBot="1" x14ac:dyDescent="0.2">
      <c r="A5" s="196"/>
      <c r="B5" s="196"/>
      <c r="C5" s="196"/>
      <c r="D5" s="196"/>
      <c r="E5" s="196"/>
      <c r="F5" s="196"/>
      <c r="G5" s="196"/>
      <c r="H5" s="196"/>
      <c r="I5" s="196"/>
      <c r="J5" s="196"/>
      <c r="K5" s="196"/>
      <c r="L5" s="196"/>
      <c r="M5" s="196"/>
      <c r="N5" s="196"/>
      <c r="O5" s="196"/>
      <c r="P5" s="196"/>
      <c r="Q5" s="196"/>
      <c r="R5" s="196"/>
      <c r="S5" s="196"/>
      <c r="T5" s="196"/>
    </row>
    <row r="6" spans="1:20" ht="33.75" customHeight="1" x14ac:dyDescent="0.15">
      <c r="A6" s="1192" t="s">
        <v>299</v>
      </c>
      <c r="B6" s="1193"/>
      <c r="C6" s="1194" t="s">
        <v>300</v>
      </c>
      <c r="D6" s="1194"/>
      <c r="E6" s="1194"/>
      <c r="F6" s="1194"/>
      <c r="G6" s="1194"/>
      <c r="H6" s="1194"/>
      <c r="I6" s="1194" t="s">
        <v>301</v>
      </c>
      <c r="J6" s="1194"/>
      <c r="K6" s="1194"/>
      <c r="L6" s="1194"/>
      <c r="M6" s="1194"/>
      <c r="N6" s="1194"/>
      <c r="O6" s="1194"/>
      <c r="P6" s="1194"/>
      <c r="Q6" s="1194"/>
      <c r="R6" s="1194"/>
      <c r="S6" s="1194"/>
      <c r="T6" s="1195"/>
    </row>
    <row r="7" spans="1:20" s="196" customFormat="1" ht="24.75" customHeight="1" x14ac:dyDescent="0.15">
      <c r="A7" s="1177"/>
      <c r="B7" s="1178"/>
      <c r="C7" s="1179" t="s">
        <v>302</v>
      </c>
      <c r="D7" s="1180"/>
      <c r="E7" s="1180"/>
      <c r="F7" s="1180"/>
      <c r="G7" s="1180"/>
      <c r="H7" s="1181"/>
      <c r="I7" s="1179"/>
      <c r="J7" s="1180"/>
      <c r="K7" s="1180"/>
      <c r="L7" s="1180"/>
      <c r="M7" s="1180"/>
      <c r="N7" s="1180"/>
      <c r="O7" s="1180"/>
      <c r="P7" s="1180"/>
      <c r="Q7" s="1180"/>
      <c r="R7" s="1180"/>
      <c r="S7" s="1180"/>
      <c r="T7" s="1182"/>
    </row>
    <row r="8" spans="1:20" s="196" customFormat="1" ht="24.75" customHeight="1" x14ac:dyDescent="0.15">
      <c r="A8" s="1177"/>
      <c r="B8" s="1178"/>
      <c r="C8" s="1179"/>
      <c r="D8" s="1180"/>
      <c r="E8" s="1180"/>
      <c r="F8" s="1180"/>
      <c r="G8" s="1180"/>
      <c r="H8" s="1181"/>
      <c r="I8" s="1179"/>
      <c r="J8" s="1180"/>
      <c r="K8" s="1180"/>
      <c r="L8" s="1180"/>
      <c r="M8" s="1180"/>
      <c r="N8" s="1180"/>
      <c r="O8" s="1180"/>
      <c r="P8" s="1180"/>
      <c r="Q8" s="1180"/>
      <c r="R8" s="1180"/>
      <c r="S8" s="1180"/>
      <c r="T8" s="1182"/>
    </row>
    <row r="9" spans="1:20" s="196" customFormat="1" ht="24.75" customHeight="1" x14ac:dyDescent="0.15">
      <c r="A9" s="1177"/>
      <c r="B9" s="1178"/>
      <c r="C9" s="1179"/>
      <c r="D9" s="1180"/>
      <c r="E9" s="1180"/>
      <c r="F9" s="1180"/>
      <c r="G9" s="1180"/>
      <c r="H9" s="1181"/>
      <c r="I9" s="1179"/>
      <c r="J9" s="1180"/>
      <c r="K9" s="1180"/>
      <c r="L9" s="1180"/>
      <c r="M9" s="1180"/>
      <c r="N9" s="1180"/>
      <c r="O9" s="1180"/>
      <c r="P9" s="1180"/>
      <c r="Q9" s="1180"/>
      <c r="R9" s="1180"/>
      <c r="S9" s="1180"/>
      <c r="T9" s="1182"/>
    </row>
    <row r="10" spans="1:20" s="196" customFormat="1" ht="24.75" customHeight="1" x14ac:dyDescent="0.15">
      <c r="A10" s="1177"/>
      <c r="B10" s="1178"/>
      <c r="C10" s="1179"/>
      <c r="D10" s="1180"/>
      <c r="E10" s="1180"/>
      <c r="F10" s="1180"/>
      <c r="G10" s="1180"/>
      <c r="H10" s="1181"/>
      <c r="I10" s="1179"/>
      <c r="J10" s="1180"/>
      <c r="K10" s="1180"/>
      <c r="L10" s="1180"/>
      <c r="M10" s="1180"/>
      <c r="N10" s="1180"/>
      <c r="O10" s="1180"/>
      <c r="P10" s="1180"/>
      <c r="Q10" s="1180"/>
      <c r="R10" s="1180"/>
      <c r="S10" s="1180"/>
      <c r="T10" s="1182"/>
    </row>
    <row r="11" spans="1:20" s="196" customFormat="1" ht="24.75" customHeight="1" x14ac:dyDescent="0.15">
      <c r="A11" s="1177"/>
      <c r="B11" s="1178"/>
      <c r="C11" s="1179"/>
      <c r="D11" s="1180"/>
      <c r="E11" s="1180"/>
      <c r="F11" s="1180"/>
      <c r="G11" s="1180"/>
      <c r="H11" s="1181"/>
      <c r="I11" s="1179"/>
      <c r="J11" s="1180"/>
      <c r="K11" s="1180"/>
      <c r="L11" s="1180"/>
      <c r="M11" s="1180"/>
      <c r="N11" s="1180"/>
      <c r="O11" s="1180"/>
      <c r="P11" s="1180"/>
      <c r="Q11" s="1180"/>
      <c r="R11" s="1180"/>
      <c r="S11" s="1180"/>
      <c r="T11" s="1182"/>
    </row>
    <row r="12" spans="1:20" s="196" customFormat="1" ht="24.75" customHeight="1" x14ac:dyDescent="0.15">
      <c r="A12" s="1177"/>
      <c r="B12" s="1178"/>
      <c r="C12" s="1179"/>
      <c r="D12" s="1180"/>
      <c r="E12" s="1180"/>
      <c r="F12" s="1180"/>
      <c r="G12" s="1180"/>
      <c r="H12" s="1181"/>
      <c r="I12" s="1179"/>
      <c r="J12" s="1180"/>
      <c r="K12" s="1180"/>
      <c r="L12" s="1180"/>
      <c r="M12" s="1180"/>
      <c r="N12" s="1180"/>
      <c r="O12" s="1180"/>
      <c r="P12" s="1180"/>
      <c r="Q12" s="1180"/>
      <c r="R12" s="1180"/>
      <c r="S12" s="1180"/>
      <c r="T12" s="1182"/>
    </row>
    <row r="13" spans="1:20" s="196" customFormat="1" ht="24.75" customHeight="1" x14ac:dyDescent="0.15">
      <c r="A13" s="1177"/>
      <c r="B13" s="1178"/>
      <c r="C13" s="1179"/>
      <c r="D13" s="1180"/>
      <c r="E13" s="1180"/>
      <c r="F13" s="1180"/>
      <c r="G13" s="1180"/>
      <c r="H13" s="1181"/>
      <c r="I13" s="1179"/>
      <c r="J13" s="1180"/>
      <c r="K13" s="1180"/>
      <c r="L13" s="1180"/>
      <c r="M13" s="1180"/>
      <c r="N13" s="1180"/>
      <c r="O13" s="1180"/>
      <c r="P13" s="1180"/>
      <c r="Q13" s="1180"/>
      <c r="R13" s="1180"/>
      <c r="S13" s="1180"/>
      <c r="T13" s="1182"/>
    </row>
    <row r="14" spans="1:20" s="196" customFormat="1" ht="24.75" customHeight="1" x14ac:dyDescent="0.15">
      <c r="A14" s="1177"/>
      <c r="B14" s="1178"/>
      <c r="C14" s="1179"/>
      <c r="D14" s="1180"/>
      <c r="E14" s="1180"/>
      <c r="F14" s="1180"/>
      <c r="G14" s="1180"/>
      <c r="H14" s="1181"/>
      <c r="I14" s="1179"/>
      <c r="J14" s="1180"/>
      <c r="K14" s="1180"/>
      <c r="L14" s="1180"/>
      <c r="M14" s="1180"/>
      <c r="N14" s="1180"/>
      <c r="O14" s="1180"/>
      <c r="P14" s="1180"/>
      <c r="Q14" s="1180"/>
      <c r="R14" s="1180"/>
      <c r="S14" s="1180"/>
      <c r="T14" s="1182"/>
    </row>
    <row r="15" spans="1:20" s="196" customFormat="1" ht="24.75" customHeight="1" x14ac:dyDescent="0.15">
      <c r="A15" s="1177"/>
      <c r="B15" s="1178"/>
      <c r="C15" s="1179"/>
      <c r="D15" s="1180"/>
      <c r="E15" s="1180"/>
      <c r="F15" s="1180"/>
      <c r="G15" s="1180"/>
      <c r="H15" s="1181"/>
      <c r="I15" s="1179"/>
      <c r="J15" s="1180"/>
      <c r="K15" s="1180"/>
      <c r="L15" s="1180"/>
      <c r="M15" s="1180"/>
      <c r="N15" s="1180"/>
      <c r="O15" s="1180"/>
      <c r="P15" s="1180"/>
      <c r="Q15" s="1180"/>
      <c r="R15" s="1180"/>
      <c r="S15" s="1180"/>
      <c r="T15" s="1182"/>
    </row>
    <row r="16" spans="1:20" s="196" customFormat="1" ht="24.75" customHeight="1" x14ac:dyDescent="0.15">
      <c r="A16" s="1177"/>
      <c r="B16" s="1178"/>
      <c r="C16" s="1179"/>
      <c r="D16" s="1180"/>
      <c r="E16" s="1180"/>
      <c r="F16" s="1180"/>
      <c r="G16" s="1180"/>
      <c r="H16" s="1181"/>
      <c r="I16" s="1179"/>
      <c r="J16" s="1180"/>
      <c r="K16" s="1180"/>
      <c r="L16" s="1180"/>
      <c r="M16" s="1180"/>
      <c r="N16" s="1180"/>
      <c r="O16" s="1180"/>
      <c r="P16" s="1180"/>
      <c r="Q16" s="1180"/>
      <c r="R16" s="1180"/>
      <c r="S16" s="1180"/>
      <c r="T16" s="1182"/>
    </row>
    <row r="17" spans="1:20" s="196" customFormat="1" ht="24.75" customHeight="1" x14ac:dyDescent="0.15">
      <c r="A17" s="1177"/>
      <c r="B17" s="1178"/>
      <c r="C17" s="1179"/>
      <c r="D17" s="1180"/>
      <c r="E17" s="1180"/>
      <c r="F17" s="1180"/>
      <c r="G17" s="1180"/>
      <c r="H17" s="1181"/>
      <c r="I17" s="1179"/>
      <c r="J17" s="1180"/>
      <c r="K17" s="1180"/>
      <c r="L17" s="1180"/>
      <c r="M17" s="1180"/>
      <c r="N17" s="1180"/>
      <c r="O17" s="1180"/>
      <c r="P17" s="1180"/>
      <c r="Q17" s="1180"/>
      <c r="R17" s="1180"/>
      <c r="S17" s="1180"/>
      <c r="T17" s="1182"/>
    </row>
    <row r="18" spans="1:20" s="196" customFormat="1" ht="24.75" customHeight="1" thickBot="1" x14ac:dyDescent="0.2">
      <c r="A18" s="1183"/>
      <c r="B18" s="1184"/>
      <c r="C18" s="1185"/>
      <c r="D18" s="1186"/>
      <c r="E18" s="1186"/>
      <c r="F18" s="1186"/>
      <c r="G18" s="1186"/>
      <c r="H18" s="1187"/>
      <c r="I18" s="1185"/>
      <c r="J18" s="1186"/>
      <c r="K18" s="1186"/>
      <c r="L18" s="1186"/>
      <c r="M18" s="1186"/>
      <c r="N18" s="1186"/>
      <c r="O18" s="1186"/>
      <c r="P18" s="1186"/>
      <c r="Q18" s="1186"/>
      <c r="R18" s="1186"/>
      <c r="S18" s="1186"/>
      <c r="T18" s="1188"/>
    </row>
    <row r="19" spans="1:20" ht="16.5" customHeight="1" x14ac:dyDescent="0.15">
      <c r="A19" s="196"/>
      <c r="B19" s="196"/>
      <c r="C19" s="196"/>
      <c r="D19" s="196"/>
      <c r="E19" s="196"/>
      <c r="F19" s="196"/>
      <c r="G19" s="196"/>
      <c r="H19" s="196"/>
      <c r="I19" s="196"/>
      <c r="J19" s="196"/>
      <c r="K19" s="196"/>
      <c r="L19" s="196"/>
      <c r="M19" s="196"/>
      <c r="N19" s="196"/>
      <c r="O19" s="196"/>
      <c r="P19" s="196"/>
      <c r="Q19" s="196"/>
      <c r="R19" s="196"/>
      <c r="S19" s="196"/>
      <c r="T19" s="196"/>
    </row>
    <row r="21" spans="1:20" ht="12.75" customHeight="1" x14ac:dyDescent="0.15">
      <c r="A21" s="1175" t="s">
        <v>36</v>
      </c>
      <c r="B21" s="1175"/>
      <c r="C21" s="1176" t="s">
        <v>303</v>
      </c>
      <c r="D21" s="1176"/>
      <c r="E21" s="1176"/>
      <c r="F21" s="1176"/>
      <c r="G21" s="1176"/>
      <c r="H21" s="1176"/>
      <c r="I21" s="1176"/>
      <c r="J21" s="1176"/>
      <c r="K21" s="1176"/>
      <c r="L21" s="1176"/>
      <c r="M21" s="1176"/>
      <c r="N21" s="1176"/>
      <c r="O21" s="1176"/>
      <c r="P21" s="1176"/>
      <c r="Q21" s="1176"/>
      <c r="R21" s="1176"/>
      <c r="S21" s="1176"/>
      <c r="T21" s="1176"/>
    </row>
    <row r="22" spans="1:20" x14ac:dyDescent="0.15">
      <c r="C22" s="1176"/>
      <c r="D22" s="1176"/>
      <c r="E22" s="1176"/>
      <c r="F22" s="1176"/>
      <c r="G22" s="1176"/>
      <c r="H22" s="1176"/>
      <c r="I22" s="1176"/>
      <c r="J22" s="1176"/>
      <c r="K22" s="1176"/>
      <c r="L22" s="1176"/>
      <c r="M22" s="1176"/>
      <c r="N22" s="1176"/>
      <c r="O22" s="1176"/>
      <c r="P22" s="1176"/>
      <c r="Q22" s="1176"/>
      <c r="R22" s="1176"/>
      <c r="S22" s="1176"/>
      <c r="T22" s="1176"/>
    </row>
    <row r="23" spans="1:20" x14ac:dyDescent="0.15">
      <c r="C23" s="1176"/>
      <c r="D23" s="1176"/>
      <c r="E23" s="1176"/>
      <c r="F23" s="1176"/>
      <c r="G23" s="1176"/>
      <c r="H23" s="1176"/>
      <c r="I23" s="1176"/>
      <c r="J23" s="1176"/>
      <c r="K23" s="1176"/>
      <c r="L23" s="1176"/>
      <c r="M23" s="1176"/>
      <c r="N23" s="1176"/>
      <c r="O23" s="1176"/>
      <c r="P23" s="1176"/>
      <c r="Q23" s="1176"/>
      <c r="R23" s="1176"/>
      <c r="S23" s="1176"/>
      <c r="T23" s="1176"/>
    </row>
    <row r="24" spans="1:20" ht="47.25" customHeight="1" x14ac:dyDescent="0.15">
      <c r="C24" s="1176"/>
      <c r="D24" s="1176"/>
      <c r="E24" s="1176"/>
      <c r="F24" s="1176"/>
      <c r="G24" s="1176"/>
      <c r="H24" s="1176"/>
      <c r="I24" s="1176"/>
      <c r="J24" s="1176"/>
      <c r="K24" s="1176"/>
      <c r="L24" s="1176"/>
      <c r="M24" s="1176"/>
      <c r="N24" s="1176"/>
      <c r="O24" s="1176"/>
      <c r="P24" s="1176"/>
      <c r="Q24" s="1176"/>
      <c r="R24" s="1176"/>
      <c r="S24" s="1176"/>
      <c r="T24" s="117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4B30-A7D0-4B5C-BA80-03BFFDAE8542}">
  <sheetPr>
    <pageSetUpPr fitToPage="1"/>
  </sheetPr>
  <dimension ref="B1:C16"/>
  <sheetViews>
    <sheetView view="pageBreakPreview" zoomScale="80" zoomScaleNormal="100" zoomScaleSheetLayoutView="80" workbookViewId="0"/>
  </sheetViews>
  <sheetFormatPr defaultColWidth="7.875" defaultRowHeight="12" x14ac:dyDescent="0.15"/>
  <cols>
    <col min="1" max="1" width="0.75" style="195" customWidth="1"/>
    <col min="2" max="2" width="27.75" style="195" customWidth="1"/>
    <col min="3" max="3" width="63.75" style="195" customWidth="1"/>
    <col min="4" max="4" width="0.75" style="195" customWidth="1"/>
    <col min="5" max="16384" width="7.875" style="195"/>
  </cols>
  <sheetData>
    <row r="1" spans="2:3" ht="16.899999999999999" customHeight="1" x14ac:dyDescent="0.15">
      <c r="B1" s="198" t="s">
        <v>304</v>
      </c>
    </row>
    <row r="2" spans="2:3" ht="32.450000000000003" customHeight="1" thickBot="1" x14ac:dyDescent="0.2">
      <c r="B2" s="1202" t="s">
        <v>305</v>
      </c>
      <c r="C2" s="1202"/>
    </row>
    <row r="3" spans="2:3" s="169" customFormat="1" ht="25.15" customHeight="1" x14ac:dyDescent="0.15">
      <c r="B3" s="199" t="s">
        <v>306</v>
      </c>
      <c r="C3" s="200"/>
    </row>
    <row r="4" spans="2:3" s="169" customFormat="1" ht="22.9" customHeight="1" thickBot="1" x14ac:dyDescent="0.2">
      <c r="B4" s="201" t="s">
        <v>307</v>
      </c>
      <c r="C4" s="202"/>
    </row>
    <row r="5" spans="2:3" s="169" customFormat="1" ht="22.9" customHeight="1" thickBot="1" x14ac:dyDescent="0.2">
      <c r="B5" s="203"/>
      <c r="C5" s="204"/>
    </row>
    <row r="6" spans="2:3" s="169" customFormat="1" ht="33.75" customHeight="1" x14ac:dyDescent="0.15">
      <c r="B6" s="1203" t="s">
        <v>308</v>
      </c>
      <c r="C6" s="1204"/>
    </row>
    <row r="7" spans="2:3" s="169" customFormat="1" ht="24.95" customHeight="1" x14ac:dyDescent="0.15">
      <c r="B7" s="1205" t="s">
        <v>309</v>
      </c>
      <c r="C7" s="1206"/>
    </row>
    <row r="8" spans="2:3" s="169" customFormat="1" ht="99.95" customHeight="1" x14ac:dyDescent="0.15">
      <c r="B8" s="1198"/>
      <c r="C8" s="1199"/>
    </row>
    <row r="9" spans="2:3" s="169" customFormat="1" ht="24.95" customHeight="1" x14ac:dyDescent="0.15">
      <c r="B9" s="1196" t="s">
        <v>310</v>
      </c>
      <c r="C9" s="1197"/>
    </row>
    <row r="10" spans="2:3" ht="99.95" customHeight="1" x14ac:dyDescent="0.15">
      <c r="B10" s="1198"/>
      <c r="C10" s="1199"/>
    </row>
    <row r="11" spans="2:3" ht="24.95" customHeight="1" x14ac:dyDescent="0.15">
      <c r="B11" s="1196" t="s">
        <v>311</v>
      </c>
      <c r="C11" s="1197"/>
    </row>
    <row r="12" spans="2:3" ht="99.95" customHeight="1" x14ac:dyDescent="0.15">
      <c r="B12" s="1198"/>
      <c r="C12" s="1199"/>
    </row>
    <row r="13" spans="2:3" ht="24.95" customHeight="1" x14ac:dyDescent="0.15">
      <c r="B13" s="1196" t="s">
        <v>312</v>
      </c>
      <c r="C13" s="1197"/>
    </row>
    <row r="14" spans="2:3" ht="99.95" customHeight="1" thickBot="1" x14ac:dyDescent="0.2">
      <c r="B14" s="1200"/>
      <c r="C14" s="1201"/>
    </row>
    <row r="15" spans="2:3" ht="13.5" x14ac:dyDescent="0.15">
      <c r="B15" s="205"/>
      <c r="C15" s="205"/>
    </row>
    <row r="16" spans="2:3" ht="12.75" x14ac:dyDescent="0.15">
      <c r="B16" s="198" t="s">
        <v>313</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ACCD-FD79-4C55-A380-F87E5D0326F6}">
  <sheetPr>
    <pageSetUpPr fitToPage="1"/>
  </sheetPr>
  <dimension ref="A1:L24"/>
  <sheetViews>
    <sheetView view="pageBreakPreview" zoomScale="130" zoomScaleNormal="130" zoomScaleSheetLayoutView="130" workbookViewId="0">
      <selection sqref="A1:L1"/>
    </sheetView>
  </sheetViews>
  <sheetFormatPr defaultColWidth="7.875" defaultRowHeight="12.75" x14ac:dyDescent="0.15"/>
  <cols>
    <col min="1" max="1" width="5.75" style="206" customWidth="1"/>
    <col min="2" max="3" width="13.25" style="206" customWidth="1"/>
    <col min="4" max="5" width="11.5" style="206" customWidth="1"/>
    <col min="6" max="6" width="16" style="206" customWidth="1"/>
    <col min="7" max="12" width="4.75" style="206" customWidth="1"/>
    <col min="13" max="16384" width="7.875" style="206"/>
  </cols>
  <sheetData>
    <row r="1" spans="1:12" x14ac:dyDescent="0.15">
      <c r="A1" s="1211" t="s">
        <v>314</v>
      </c>
      <c r="B1" s="1211"/>
      <c r="C1" s="1211"/>
      <c r="D1" s="1211"/>
      <c r="E1" s="1211"/>
      <c r="F1" s="1211"/>
      <c r="G1" s="1211"/>
      <c r="H1" s="1211"/>
      <c r="I1" s="1211"/>
      <c r="J1" s="1211"/>
      <c r="K1" s="1211"/>
      <c r="L1" s="1211"/>
    </row>
    <row r="3" spans="1:12" ht="16.899999999999999" customHeight="1" x14ac:dyDescent="0.15">
      <c r="A3" s="1202" t="s">
        <v>315</v>
      </c>
      <c r="B3" s="1202"/>
      <c r="C3" s="1202"/>
      <c r="D3" s="1202"/>
      <c r="E3" s="1202"/>
      <c r="F3" s="1202"/>
      <c r="G3" s="1202"/>
      <c r="H3" s="1202"/>
      <c r="I3" s="1202"/>
      <c r="J3" s="1202"/>
      <c r="K3" s="1202"/>
      <c r="L3" s="1202"/>
    </row>
    <row r="4" spans="1:12" ht="16.899999999999999" customHeight="1" x14ac:dyDescent="0.15">
      <c r="A4" s="207"/>
      <c r="B4" s="207"/>
      <c r="C4" s="207"/>
      <c r="D4" s="207"/>
      <c r="E4" s="207"/>
      <c r="F4" s="207"/>
      <c r="G4" s="207"/>
      <c r="H4" s="207"/>
      <c r="I4" s="207"/>
      <c r="J4" s="207"/>
      <c r="K4" s="207"/>
      <c r="L4" s="207"/>
    </row>
    <row r="5" spans="1:12" ht="24" customHeight="1" x14ac:dyDescent="0.15">
      <c r="A5" s="208"/>
      <c r="B5" s="208"/>
      <c r="C5" s="208"/>
      <c r="D5" s="208"/>
      <c r="E5" s="208"/>
      <c r="F5" s="208"/>
      <c r="G5" s="209"/>
      <c r="H5" s="210" t="s">
        <v>42</v>
      </c>
      <c r="I5" s="210"/>
      <c r="J5" s="210" t="s">
        <v>316</v>
      </c>
      <c r="K5" s="210"/>
      <c r="L5" s="210" t="s">
        <v>43</v>
      </c>
    </row>
    <row r="6" spans="1:12" ht="16.899999999999999" customHeight="1" x14ac:dyDescent="0.15">
      <c r="A6" s="1212" t="s">
        <v>317</v>
      </c>
      <c r="B6" s="1212"/>
      <c r="C6" s="208" t="s">
        <v>318</v>
      </c>
      <c r="D6" s="208"/>
      <c r="E6" s="208"/>
      <c r="F6" s="208"/>
      <c r="G6" s="208"/>
      <c r="H6" s="208"/>
      <c r="I6" s="208"/>
      <c r="J6" s="208"/>
      <c r="K6" s="208"/>
      <c r="L6" s="208"/>
    </row>
    <row r="7" spans="1:12" ht="16.899999999999999" customHeight="1" x14ac:dyDescent="0.15">
      <c r="A7" s="211"/>
      <c r="B7" s="211"/>
      <c r="C7" s="211"/>
      <c r="D7" s="211"/>
      <c r="E7" s="211"/>
      <c r="F7" s="211"/>
      <c r="G7" s="211"/>
      <c r="H7" s="211"/>
      <c r="I7" s="211"/>
      <c r="J7" s="211"/>
      <c r="K7" s="211"/>
      <c r="L7" s="211"/>
    </row>
    <row r="8" spans="1:12" s="213" customFormat="1" ht="21" customHeight="1" x14ac:dyDescent="0.15">
      <c r="A8" s="1213" t="s">
        <v>319</v>
      </c>
      <c r="B8" s="1213"/>
      <c r="C8" s="1213"/>
      <c r="D8" s="212" t="s">
        <v>320</v>
      </c>
      <c r="E8" s="1214"/>
      <c r="F8" s="1214"/>
      <c r="G8" s="1214"/>
      <c r="H8" s="1214"/>
      <c r="I8" s="1214"/>
      <c r="J8" s="1214"/>
      <c r="K8" s="1214"/>
      <c r="L8" s="1214"/>
    </row>
    <row r="9" spans="1:12" ht="21" customHeight="1" x14ac:dyDescent="0.15">
      <c r="A9" s="214"/>
      <c r="B9" s="214"/>
      <c r="C9" s="214"/>
      <c r="D9" s="215"/>
      <c r="E9" s="1215"/>
      <c r="F9" s="1215"/>
      <c r="G9" s="1215"/>
      <c r="H9" s="1215"/>
      <c r="I9" s="1215"/>
      <c r="J9" s="1215"/>
      <c r="K9" s="1215"/>
      <c r="L9" s="1215"/>
    </row>
    <row r="10" spans="1:12" ht="21" customHeight="1" x14ac:dyDescent="0.15">
      <c r="A10" s="214"/>
      <c r="B10" s="214"/>
      <c r="C10" s="214"/>
      <c r="D10" s="1216" t="s">
        <v>321</v>
      </c>
      <c r="E10" s="1216"/>
      <c r="F10" s="1217"/>
      <c r="G10" s="1217"/>
      <c r="H10" s="1217"/>
      <c r="I10" s="1217"/>
      <c r="J10" s="1217"/>
      <c r="K10" s="1217"/>
      <c r="L10" s="1217"/>
    </row>
    <row r="11" spans="1:12" ht="21" customHeight="1" x14ac:dyDescent="0.15">
      <c r="D11" s="1219"/>
      <c r="E11" s="1219"/>
      <c r="F11" s="1218"/>
      <c r="G11" s="1218"/>
      <c r="H11" s="1218"/>
      <c r="I11" s="1218"/>
      <c r="J11" s="1218"/>
      <c r="K11" s="1218"/>
      <c r="L11" s="1218"/>
    </row>
    <row r="12" spans="1:12" ht="27.75" customHeight="1" x14ac:dyDescent="0.15">
      <c r="A12" s="1207"/>
      <c r="B12" s="1207"/>
      <c r="C12" s="1207"/>
      <c r="D12" s="1207"/>
      <c r="E12" s="1207"/>
      <c r="F12" s="1207"/>
      <c r="G12" s="1207"/>
      <c r="H12" s="1207"/>
      <c r="I12" s="1207"/>
      <c r="J12" s="1207"/>
      <c r="K12" s="1207"/>
      <c r="L12" s="1207"/>
    </row>
    <row r="13" spans="1:12" ht="27.75" customHeight="1" x14ac:dyDescent="0.15">
      <c r="A13" s="216"/>
      <c r="B13" s="216"/>
      <c r="C13" s="216"/>
      <c r="D13" s="216"/>
      <c r="E13" s="216"/>
      <c r="F13" s="216"/>
      <c r="G13" s="216"/>
      <c r="H13" s="216"/>
      <c r="I13" s="216"/>
      <c r="J13" s="216"/>
      <c r="K13" s="216"/>
      <c r="L13" s="216"/>
    </row>
    <row r="14" spans="1:12" s="169" customFormat="1" ht="16.899999999999999" customHeight="1" x14ac:dyDescent="0.15">
      <c r="A14" s="217" t="s">
        <v>322</v>
      </c>
      <c r="B14" s="218"/>
      <c r="C14" s="218"/>
      <c r="D14" s="218"/>
      <c r="E14" s="218"/>
      <c r="F14" s="218"/>
      <c r="G14" s="218"/>
      <c r="H14" s="218"/>
      <c r="I14" s="218"/>
      <c r="J14" s="218"/>
      <c r="K14" s="218"/>
      <c r="L14" s="218"/>
    </row>
    <row r="20" spans="1:8" ht="19.5" customHeight="1" x14ac:dyDescent="0.15">
      <c r="A20" s="219"/>
      <c r="B20" s="1208" t="s">
        <v>323</v>
      </c>
      <c r="C20" s="1209"/>
      <c r="D20" s="1209"/>
      <c r="E20" s="1209"/>
      <c r="F20" s="1209"/>
      <c r="G20" s="1209"/>
      <c r="H20" s="1210"/>
    </row>
    <row r="21" spans="1:8" ht="19.5" customHeight="1" x14ac:dyDescent="0.15">
      <c r="A21" s="219"/>
      <c r="B21" s="1208" t="s">
        <v>324</v>
      </c>
      <c r="C21" s="1209"/>
      <c r="D21" s="1209"/>
      <c r="E21" s="1209"/>
      <c r="F21" s="1209"/>
      <c r="G21" s="1209"/>
      <c r="H21" s="1210"/>
    </row>
    <row r="22" spans="1:8" ht="19.5" customHeight="1" x14ac:dyDescent="0.15">
      <c r="A22" s="219"/>
      <c r="B22" s="1208" t="s">
        <v>325</v>
      </c>
      <c r="C22" s="1209"/>
      <c r="D22" s="1209"/>
      <c r="E22" s="1209"/>
      <c r="F22" s="1209"/>
      <c r="G22" s="1209"/>
      <c r="H22" s="1210"/>
    </row>
    <row r="23" spans="1:8" ht="19.5" customHeight="1" x14ac:dyDescent="0.15">
      <c r="A23" s="219"/>
      <c r="B23" s="1208" t="s">
        <v>326</v>
      </c>
      <c r="C23" s="1209"/>
      <c r="D23" s="1209"/>
      <c r="E23" s="1209"/>
      <c r="F23" s="1209"/>
      <c r="G23" s="1209"/>
      <c r="H23" s="1210"/>
    </row>
    <row r="24" spans="1:8" x14ac:dyDescent="0.15">
      <c r="A24" s="206" t="s">
        <v>327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CD06-F93D-4F92-B768-9FABD2CC75D3}">
  <dimension ref="B1:C22"/>
  <sheetViews>
    <sheetView showGridLines="0" view="pageBreakPreview" zoomScale="130" zoomScaleNormal="130" zoomScaleSheetLayoutView="130" workbookViewId="0"/>
  </sheetViews>
  <sheetFormatPr defaultColWidth="8.375" defaultRowHeight="13.5" x14ac:dyDescent="0.15"/>
  <cols>
    <col min="1" max="1" width="0.875" style="220" customWidth="1"/>
    <col min="2" max="2" width="7" style="220" customWidth="1"/>
    <col min="3" max="3" width="99.75" style="221" customWidth="1"/>
    <col min="4" max="4" width="0.875" style="220" customWidth="1"/>
    <col min="5" max="10" width="8.375" style="220"/>
    <col min="11" max="11" width="7.75" style="220" customWidth="1"/>
    <col min="12" max="16384" width="8.375" style="220"/>
  </cols>
  <sheetData>
    <row r="1" spans="2:3" x14ac:dyDescent="0.15">
      <c r="B1" s="220" t="s">
        <v>328</v>
      </c>
      <c r="C1" s="220"/>
    </row>
    <row r="2" spans="2:3" x14ac:dyDescent="0.15">
      <c r="C2" s="220" t="s">
        <v>329</v>
      </c>
    </row>
    <row r="3" spans="2:3" ht="6" customHeight="1" x14ac:dyDescent="0.15"/>
    <row r="4" spans="2:3" x14ac:dyDescent="0.15">
      <c r="B4" s="222" t="s">
        <v>330</v>
      </c>
      <c r="C4" s="223" t="s">
        <v>331</v>
      </c>
    </row>
    <row r="5" spans="2:3" ht="21" x14ac:dyDescent="0.15">
      <c r="B5" s="224" t="s">
        <v>332</v>
      </c>
      <c r="C5" s="225" t="s">
        <v>333</v>
      </c>
    </row>
    <row r="6" spans="2:3" ht="21" x14ac:dyDescent="0.15">
      <c r="B6" s="224" t="s">
        <v>334</v>
      </c>
      <c r="C6" s="225" t="s">
        <v>335</v>
      </c>
    </row>
    <row r="7" spans="2:3" x14ac:dyDescent="0.15">
      <c r="B7" s="224" t="s">
        <v>336</v>
      </c>
      <c r="C7" s="225" t="s">
        <v>337</v>
      </c>
    </row>
    <row r="8" spans="2:3" x14ac:dyDescent="0.15">
      <c r="B8" s="224" t="s">
        <v>338</v>
      </c>
      <c r="C8" s="225" t="s">
        <v>339</v>
      </c>
    </row>
    <row r="9" spans="2:3" ht="21" x14ac:dyDescent="0.15">
      <c r="B9" s="224" t="s">
        <v>340</v>
      </c>
      <c r="C9" s="225" t="s">
        <v>341</v>
      </c>
    </row>
    <row r="10" spans="2:3" x14ac:dyDescent="0.15">
      <c r="B10" s="224" t="s">
        <v>342</v>
      </c>
      <c r="C10" s="225" t="s">
        <v>343</v>
      </c>
    </row>
    <row r="11" spans="2:3" ht="21" x14ac:dyDescent="0.15">
      <c r="B11" s="224" t="s">
        <v>344</v>
      </c>
      <c r="C11" s="225" t="s">
        <v>345</v>
      </c>
    </row>
    <row r="12" spans="2:3" ht="94.5" x14ac:dyDescent="0.15">
      <c r="B12" s="224" t="s">
        <v>346</v>
      </c>
      <c r="C12" s="225" t="s">
        <v>347</v>
      </c>
    </row>
    <row r="13" spans="2:3" ht="94.5" x14ac:dyDescent="0.15">
      <c r="B13" s="224" t="s">
        <v>348</v>
      </c>
      <c r="C13" s="225" t="s">
        <v>349</v>
      </c>
    </row>
    <row r="14" spans="2:3" ht="52.5" x14ac:dyDescent="0.15">
      <c r="B14" s="224" t="s">
        <v>350</v>
      </c>
      <c r="C14" s="225" t="s">
        <v>351</v>
      </c>
    </row>
    <row r="15" spans="2:3" ht="42" x14ac:dyDescent="0.15">
      <c r="B15" s="224" t="s">
        <v>352</v>
      </c>
      <c r="C15" s="225" t="s">
        <v>353</v>
      </c>
    </row>
    <row r="16" spans="2:3" ht="52.5" x14ac:dyDescent="0.15">
      <c r="B16" s="224" t="s">
        <v>354</v>
      </c>
      <c r="C16" s="225" t="s">
        <v>355</v>
      </c>
    </row>
    <row r="17" spans="2:3" x14ac:dyDescent="0.15">
      <c r="B17" s="224" t="s">
        <v>356</v>
      </c>
      <c r="C17" s="225" t="s">
        <v>357</v>
      </c>
    </row>
    <row r="18" spans="2:3" ht="21" x14ac:dyDescent="0.15">
      <c r="B18" s="224" t="s">
        <v>358</v>
      </c>
      <c r="C18" s="225" t="s">
        <v>359</v>
      </c>
    </row>
    <row r="19" spans="2:3" ht="21" x14ac:dyDescent="0.15">
      <c r="B19" s="224" t="s">
        <v>360</v>
      </c>
      <c r="C19" s="225" t="s">
        <v>361</v>
      </c>
    </row>
    <row r="20" spans="2:3" ht="21" x14ac:dyDescent="0.15">
      <c r="B20" s="224" t="s">
        <v>362</v>
      </c>
      <c r="C20" s="225" t="s">
        <v>363</v>
      </c>
    </row>
    <row r="21" spans="2:3" ht="21" x14ac:dyDescent="0.15">
      <c r="B21" s="226" t="s">
        <v>364</v>
      </c>
      <c r="C21" s="227" t="s">
        <v>365</v>
      </c>
    </row>
    <row r="22" spans="2:3" x14ac:dyDescent="0.15">
      <c r="B22" s="228"/>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0904-64FE-43A5-9824-9869CADF45CE}">
  <dimension ref="B1:C21"/>
  <sheetViews>
    <sheetView showGridLines="0" view="pageBreakPreview" topLeftCell="A13" zoomScale="60" zoomScaleNormal="130" workbookViewId="0"/>
  </sheetViews>
  <sheetFormatPr defaultColWidth="8.375" defaultRowHeight="13.5" x14ac:dyDescent="0.15"/>
  <cols>
    <col min="1" max="1" width="0.875" style="220" customWidth="1"/>
    <col min="2" max="2" width="7" style="220" customWidth="1"/>
    <col min="3" max="3" width="99.75" style="221" customWidth="1"/>
    <col min="4" max="4" width="0.875" style="220" customWidth="1"/>
    <col min="5" max="10" width="8.375" style="220"/>
    <col min="11" max="11" width="7.75" style="220" customWidth="1"/>
    <col min="12" max="16384" width="8.375" style="220"/>
  </cols>
  <sheetData>
    <row r="1" spans="2:3" x14ac:dyDescent="0.15">
      <c r="B1" s="220" t="s">
        <v>366</v>
      </c>
      <c r="C1" s="220"/>
    </row>
    <row r="2" spans="2:3" x14ac:dyDescent="0.15">
      <c r="C2" s="220" t="s">
        <v>367</v>
      </c>
    </row>
    <row r="3" spans="2:3" ht="6" customHeight="1" x14ac:dyDescent="0.15"/>
    <row r="4" spans="2:3" x14ac:dyDescent="0.15">
      <c r="B4" s="222" t="s">
        <v>330</v>
      </c>
      <c r="C4" s="223" t="s">
        <v>331</v>
      </c>
    </row>
    <row r="5" spans="2:3" ht="21" x14ac:dyDescent="0.15">
      <c r="B5" s="224" t="s">
        <v>332</v>
      </c>
      <c r="C5" s="225" t="s">
        <v>368</v>
      </c>
    </row>
    <row r="6" spans="2:3" ht="21" x14ac:dyDescent="0.15">
      <c r="B6" s="224" t="s">
        <v>334</v>
      </c>
      <c r="C6" s="225" t="s">
        <v>369</v>
      </c>
    </row>
    <row r="7" spans="2:3" x14ac:dyDescent="0.15">
      <c r="B7" s="224" t="s">
        <v>336</v>
      </c>
      <c r="C7" s="225" t="s">
        <v>370</v>
      </c>
    </row>
    <row r="8" spans="2:3" x14ac:dyDescent="0.15">
      <c r="B8" s="224" t="s">
        <v>338</v>
      </c>
      <c r="C8" s="225" t="s">
        <v>339</v>
      </c>
    </row>
    <row r="9" spans="2:3" ht="21" x14ac:dyDescent="0.15">
      <c r="B9" s="224" t="s">
        <v>340</v>
      </c>
      <c r="C9" s="225" t="s">
        <v>341</v>
      </c>
    </row>
    <row r="10" spans="2:3" x14ac:dyDescent="0.15">
      <c r="B10" s="224" t="s">
        <v>342</v>
      </c>
      <c r="C10" s="225" t="s">
        <v>343</v>
      </c>
    </row>
    <row r="11" spans="2:3" ht="21" x14ac:dyDescent="0.15">
      <c r="B11" s="224" t="s">
        <v>344</v>
      </c>
      <c r="C11" s="225" t="s">
        <v>345</v>
      </c>
    </row>
    <row r="12" spans="2:3" ht="84" x14ac:dyDescent="0.15">
      <c r="B12" s="224" t="s">
        <v>346</v>
      </c>
      <c r="C12" s="225" t="s">
        <v>371</v>
      </c>
    </row>
    <row r="13" spans="2:3" ht="84" x14ac:dyDescent="0.15">
      <c r="B13" s="224" t="s">
        <v>348</v>
      </c>
      <c r="C13" s="225" t="s">
        <v>372</v>
      </c>
    </row>
    <row r="14" spans="2:3" ht="52.5" x14ac:dyDescent="0.15">
      <c r="B14" s="224" t="s">
        <v>350</v>
      </c>
      <c r="C14" s="225" t="s">
        <v>373</v>
      </c>
    </row>
    <row r="15" spans="2:3" ht="31.5" x14ac:dyDescent="0.15">
      <c r="B15" s="224" t="s">
        <v>352</v>
      </c>
      <c r="C15" s="225" t="s">
        <v>374</v>
      </c>
    </row>
    <row r="16" spans="2:3" ht="31.5" x14ac:dyDescent="0.15">
      <c r="B16" s="224" t="s">
        <v>375</v>
      </c>
      <c r="C16" s="225" t="s">
        <v>376</v>
      </c>
    </row>
    <row r="17" spans="2:3" x14ac:dyDescent="0.15">
      <c r="B17" s="224" t="s">
        <v>356</v>
      </c>
      <c r="C17" s="225" t="s">
        <v>357</v>
      </c>
    </row>
    <row r="18" spans="2:3" ht="21" x14ac:dyDescent="0.15">
      <c r="B18" s="224" t="s">
        <v>358</v>
      </c>
      <c r="C18" s="225" t="s">
        <v>377</v>
      </c>
    </row>
    <row r="19" spans="2:3" ht="21" x14ac:dyDescent="0.15">
      <c r="B19" s="224" t="s">
        <v>360</v>
      </c>
      <c r="C19" s="225" t="s">
        <v>378</v>
      </c>
    </row>
    <row r="20" spans="2:3" ht="21" x14ac:dyDescent="0.15">
      <c r="B20" s="224" t="s">
        <v>362</v>
      </c>
      <c r="C20" s="225" t="s">
        <v>379</v>
      </c>
    </row>
    <row r="21" spans="2:3" ht="21" x14ac:dyDescent="0.15">
      <c r="B21" s="226" t="s">
        <v>364</v>
      </c>
      <c r="C21" s="227" t="s">
        <v>380</v>
      </c>
    </row>
  </sheetData>
  <phoneticPr fontId="7"/>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A3DA-7A8B-46D6-8131-D2F45E186616}">
  <sheetPr>
    <pageSetUpPr fitToPage="1"/>
  </sheetPr>
  <dimension ref="A1:B18"/>
  <sheetViews>
    <sheetView zoomScaleNormal="100" workbookViewId="0"/>
  </sheetViews>
  <sheetFormatPr defaultColWidth="8.125" defaultRowHeight="13.5" x14ac:dyDescent="0.15"/>
  <cols>
    <col min="1" max="1" width="41.5" style="229" customWidth="1"/>
    <col min="2" max="2" width="27" style="229" customWidth="1"/>
    <col min="3" max="16384" width="8.125" style="229"/>
  </cols>
  <sheetData>
    <row r="1" spans="1:2" ht="22.5" customHeight="1" x14ac:dyDescent="0.15">
      <c r="A1" s="229" t="s">
        <v>381</v>
      </c>
    </row>
    <row r="2" spans="1:2" ht="24.75" customHeight="1" x14ac:dyDescent="0.15">
      <c r="A2" s="1223" t="s">
        <v>382</v>
      </c>
      <c r="B2" s="1223"/>
    </row>
    <row r="3" spans="1:2" ht="18.75" customHeight="1" x14ac:dyDescent="0.15"/>
    <row r="4" spans="1:2" ht="14.1" customHeight="1" x14ac:dyDescent="0.15">
      <c r="A4" s="230" t="s">
        <v>7</v>
      </c>
      <c r="B4" s="1224" t="s">
        <v>383</v>
      </c>
    </row>
    <row r="5" spans="1:2" ht="18.75" customHeight="1" x14ac:dyDescent="0.15">
      <c r="A5" s="231" t="s">
        <v>384</v>
      </c>
      <c r="B5" s="1225"/>
    </row>
    <row r="6" spans="1:2" ht="15" customHeight="1" x14ac:dyDescent="0.15">
      <c r="A6" s="232"/>
      <c r="B6" s="1220"/>
    </row>
    <row r="7" spans="1:2" ht="39" customHeight="1" x14ac:dyDescent="0.15">
      <c r="A7" s="233"/>
      <c r="B7" s="1221"/>
    </row>
    <row r="8" spans="1:2" ht="15" customHeight="1" x14ac:dyDescent="0.15">
      <c r="A8" s="232"/>
      <c r="B8" s="1220"/>
    </row>
    <row r="9" spans="1:2" ht="39" customHeight="1" x14ac:dyDescent="0.15">
      <c r="A9" s="233"/>
      <c r="B9" s="1221"/>
    </row>
    <row r="10" spans="1:2" ht="15" customHeight="1" x14ac:dyDescent="0.15">
      <c r="A10" s="232"/>
      <c r="B10" s="1220"/>
    </row>
    <row r="11" spans="1:2" ht="39" customHeight="1" x14ac:dyDescent="0.15">
      <c r="A11" s="233"/>
      <c r="B11" s="1221"/>
    </row>
    <row r="12" spans="1:2" ht="15" customHeight="1" x14ac:dyDescent="0.15">
      <c r="A12" s="232"/>
      <c r="B12" s="1220"/>
    </row>
    <row r="13" spans="1:2" ht="39" customHeight="1" x14ac:dyDescent="0.15">
      <c r="A13" s="233"/>
      <c r="B13" s="1221"/>
    </row>
    <row r="14" spans="1:2" ht="15" customHeight="1" x14ac:dyDescent="0.15">
      <c r="A14" s="232"/>
      <c r="B14" s="1220"/>
    </row>
    <row r="15" spans="1:2" ht="39" customHeight="1" x14ac:dyDescent="0.15">
      <c r="A15" s="233"/>
      <c r="B15" s="1221"/>
    </row>
    <row r="16" spans="1:2" ht="7.5" customHeight="1" x14ac:dyDescent="0.15"/>
    <row r="17" spans="1:2" ht="15" customHeight="1" x14ac:dyDescent="0.15">
      <c r="A17" s="1222"/>
      <c r="B17" s="1222"/>
    </row>
    <row r="18" spans="1:2" ht="15" customHeight="1" x14ac:dyDescent="0.15">
      <c r="A18" s="1222"/>
      <c r="B18" s="1222"/>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【指定申請書】別紙様式第二号（一）</vt:lpstr>
      <vt:lpstr>【指定申請書】裏面（別紙様式第二号（一））</vt:lpstr>
      <vt:lpstr>【指定更新申請書】別紙様式第二号（二）</vt:lpstr>
      <vt:lpstr>【廃止休止届書】別紙様式第二号（三）</vt:lpstr>
      <vt:lpstr>【変更届出書】別紙様式第二号（四）</vt:lpstr>
      <vt:lpstr>【再開届出書】別紙様式第二号（五）</vt:lpstr>
      <vt:lpstr>【指定辞退届出書】別紙様式第二号（六）</vt:lpstr>
      <vt:lpstr>【小規模多機能】付表第二号（六）</vt:lpstr>
      <vt:lpstr>【小規模多機能】（参考）付表第二号（六）</vt:lpstr>
      <vt:lpstr>チェックリスト </vt:lpstr>
      <vt:lpstr>シフト表</vt:lpstr>
      <vt:lpstr>シフト記号表（勤務時間帯）</vt:lpstr>
      <vt:lpstr>記入方法 </vt:lpstr>
      <vt:lpstr>標準様式２</vt:lpstr>
      <vt:lpstr>標準様式３</vt:lpstr>
      <vt:lpstr>標準様式４</vt:lpstr>
      <vt:lpstr>標準様式５</vt:lpstr>
      <vt:lpstr>標準様式６</vt:lpstr>
      <vt:lpstr>別紙① </vt:lpstr>
      <vt:lpstr>別紙③</vt:lpstr>
      <vt:lpstr>標準様式７</vt:lpstr>
      <vt:lpstr>'シフト記号表（勤務時間帯）'!【記載例】シフト記号</vt:lpstr>
      <vt:lpstr>'【再開届出書】別紙様式第二号（五）'!Print_Area</vt:lpstr>
      <vt:lpstr>'【指定更新申請書】別紙様式第二号（二）'!Print_Area</vt:lpstr>
      <vt:lpstr>'【指定辞退届出書】別紙様式第二号（六）'!Print_Area</vt:lpstr>
      <vt:lpstr>'【指定申請書】別紙様式第二号（一）'!Print_Area</vt:lpstr>
      <vt:lpstr>'【指定申請書】裏面（別紙様式第二号（一））'!Print_Area</vt:lpstr>
      <vt:lpstr>'【小規模多機能】（参考）付表第二号（六）'!Print_Area</vt:lpstr>
      <vt:lpstr>'【小規模多機能】付表第二号（六）'!Print_Area</vt:lpstr>
      <vt:lpstr>'【廃止休止届書】別紙様式第二号（三）'!Print_Area</vt:lpstr>
      <vt:lpstr>'【変更届出書】別紙様式第二号（四）'!Print_Area</vt:lpstr>
      <vt:lpstr>'シフト記号表（勤務時間帯）'!Print_Area</vt:lpstr>
      <vt:lpstr>シフト表!Print_Area</vt:lpstr>
      <vt:lpstr>'チェックリスト '!Print_Area</vt:lpstr>
      <vt:lpstr>'記入方法 '!Print_Area</vt:lpstr>
      <vt:lpstr>標準様式２!Print_Area</vt:lpstr>
      <vt:lpstr>標準様式５!Print_Area</vt:lpstr>
      <vt:lpstr>標準様式６!Print_Area</vt:lpstr>
      <vt:lpstr>標準様式７!Print_Area</vt:lpstr>
      <vt:lpstr>'別紙① '!Print_Area</vt:lpstr>
      <vt:lpstr>別紙③!Print_Area</vt:lpstr>
      <vt:lpstr>シフト表!Print_Titles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2024-03-27T07:54:34Z</dcterms:modified>
  <cp:category/>
  <cp:contentStatus/>
</cp:coreProperties>
</file>