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A90C0F7E-9412-49CB-A229-8F5C3B3EAD04}" xr6:coauthVersionLast="47" xr6:coauthVersionMax="47" xr10:uidLastSave="{00000000-0000-0000-0000-000000000000}"/>
  <bookViews>
    <workbookView xWindow="-120" yWindow="-120" windowWidth="20730" windowHeight="11040" tabRatio="836" firstSheet="9" activeTab="10" xr2:uid="{00000000-000D-0000-FFFF-FFFF00000000}"/>
  </bookViews>
  <sheets>
    <sheet name="【変更届出書】別紙様式第三号（一）" sheetId="322" r:id="rId1"/>
    <sheet name="【再開届出書】別紙様式第三号（二）" sheetId="311" r:id="rId2"/>
    <sheet name="【廃止休止届出書】別紙様式第三号（三）" sheetId="312" r:id="rId3"/>
    <sheet name="【指定申請書】別紙様式第三号（四）" sheetId="278" r:id="rId4"/>
    <sheet name="【指定更新申請書】別紙様式第三号（五）" sheetId="323" r:id="rId5"/>
    <sheet name="【通所】付表第三号（二）" sheetId="282" r:id="rId6"/>
    <sheet name="【通所】（参考）付表第三号（二）" sheetId="283" r:id="rId7"/>
    <sheet name="チェックリスト" sheetId="324" r:id="rId8"/>
    <sheet name="シフト表" sheetId="325" r:id="rId9"/>
    <sheet name="記入方法 (2)" sheetId="326" r:id="rId10"/>
    <sheet name="シフト記号表（勤務時間帯） (2)" sheetId="327" r:id="rId11"/>
    <sheet name="【平面図】標準様式2" sheetId="328" r:id="rId12"/>
    <sheet name="【設備等一覧表】標準様式3" sheetId="329" r:id="rId13"/>
    <sheet name="【苦情措置の概要】標準様式４" sheetId="330" r:id="rId14"/>
    <sheet name="【誓約書】標準様式5" sheetId="331" r:id="rId15"/>
  </sheets>
  <externalReferences>
    <externalReference r:id="rId16"/>
  </externalReferences>
  <definedNames>
    <definedName name="【記載例】シフト記号" localSheetId="10">'シフト記号表（勤務時間帯） (2)'!$C$6:$C$35</definedName>
    <definedName name="【記載例】シフト記号">#REF!</definedName>
    <definedName name="_xlnm.Print_Area" localSheetId="13">【苦情措置の概要】標準様式４!$A$1:$B$17</definedName>
    <definedName name="_xlnm.Print_Area" localSheetId="1">'【再開届出書】別紙様式第三号（二）'!$A$1:$AJ$31</definedName>
    <definedName name="_xlnm.Print_Area" localSheetId="4">'【指定更新申請書】別紙様式第三号（五）'!$A$1:$AH$60</definedName>
    <definedName name="_xlnm.Print_Area" localSheetId="3">'【指定申請書】別紙様式第三号（四）'!$A$1:$AH$64</definedName>
    <definedName name="_xlnm.Print_Area" localSheetId="14">【誓約書】標準様式5!$A$1:$L$26</definedName>
    <definedName name="_xlnm.Print_Area" localSheetId="6">'【通所】（参考）付表第三号（二）'!$A$1:$AH$66</definedName>
    <definedName name="_xlnm.Print_Area" localSheetId="5">'【通所】付表第三号（二）'!$A$1:$AH$119</definedName>
    <definedName name="_xlnm.Print_Area" localSheetId="2">'【廃止休止届出書】別紙様式第三号（三）'!$A$1:$AJ$53</definedName>
    <definedName name="_xlnm.Print_Area" localSheetId="0">'【変更届出書】別紙様式第三号（一）'!$A$1:$AI$48</definedName>
    <definedName name="_xlnm.Print_Area" localSheetId="8">シフト表!$A$1:$BF$71</definedName>
    <definedName name="_xlnm.Print_Area" localSheetId="7">チェックリスト!$A$1:$H$31</definedName>
    <definedName name="_xlnm.Print_Area" localSheetId="9">'記入方法 (2)'!$B$1:$P$85</definedName>
    <definedName name="_xlnm.Print_Titles" localSheetId="8">シフト表!$1:$21</definedName>
    <definedName name="サービス提供責任者">#REF!</definedName>
    <definedName name="シフト記号表" localSheetId="10">'シフト記号表（勤務時間帯） (2)'!$C$6:$C$35</definedName>
    <definedName name="シフト記号表">'[1]シフト記号表（勤務時間帯）'!$C$6:$C$35</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327" l="1"/>
  <c r="U25" i="327" s="1"/>
  <c r="Q25" i="327"/>
  <c r="K25" i="327"/>
  <c r="S24" i="327"/>
  <c r="U24" i="327" s="1"/>
  <c r="Q24" i="327"/>
  <c r="K24" i="327"/>
  <c r="S23" i="327"/>
  <c r="Q23" i="327"/>
  <c r="K23" i="327"/>
  <c r="S22" i="327"/>
  <c r="U22" i="327" s="1"/>
  <c r="Q22" i="327"/>
  <c r="K22" i="327"/>
  <c r="S21" i="327"/>
  <c r="U21" i="327" s="1"/>
  <c r="Q21" i="327"/>
  <c r="K21" i="327"/>
  <c r="S20" i="327"/>
  <c r="U20" i="327" s="1"/>
  <c r="Q20" i="327"/>
  <c r="K20" i="327"/>
  <c r="S19" i="327"/>
  <c r="U19" i="327" s="1"/>
  <c r="Q19" i="327"/>
  <c r="K19" i="327"/>
  <c r="S18" i="327"/>
  <c r="U18" i="327" s="1"/>
  <c r="Q18" i="327"/>
  <c r="K18" i="327"/>
  <c r="S17" i="327"/>
  <c r="U17" i="327" s="1"/>
  <c r="Q17" i="327"/>
  <c r="K17" i="327"/>
  <c r="S16" i="327"/>
  <c r="U16" i="327" s="1"/>
  <c r="Q16" i="327"/>
  <c r="K16" i="327"/>
  <c r="S15" i="327"/>
  <c r="U15" i="327" s="1"/>
  <c r="Q15" i="327"/>
  <c r="K15" i="327"/>
  <c r="S14" i="327"/>
  <c r="U14" i="327" s="1"/>
  <c r="Q14" i="327"/>
  <c r="K14" i="327"/>
  <c r="S13" i="327"/>
  <c r="U13" i="327" s="1"/>
  <c r="Q13" i="327"/>
  <c r="K13" i="327"/>
  <c r="S12" i="327"/>
  <c r="U12" i="327" s="1"/>
  <c r="Q12" i="327"/>
  <c r="K12" i="327"/>
  <c r="S11" i="327"/>
  <c r="U11" i="327" s="1"/>
  <c r="Q11" i="327"/>
  <c r="K11" i="327"/>
  <c r="S10" i="327"/>
  <c r="U10" i="327" s="1"/>
  <c r="Q10" i="327"/>
  <c r="K10" i="327"/>
  <c r="S9" i="327"/>
  <c r="U9" i="327" s="1"/>
  <c r="Q9" i="327"/>
  <c r="K9" i="327"/>
  <c r="S8" i="327"/>
  <c r="U8" i="327" s="1"/>
  <c r="Q8" i="327"/>
  <c r="K8" i="327"/>
  <c r="S7" i="327"/>
  <c r="U7" i="327" s="1"/>
  <c r="Q7" i="327"/>
  <c r="K7" i="327"/>
  <c r="S6" i="327"/>
  <c r="U6" i="327" s="1"/>
  <c r="Q6" i="327"/>
  <c r="K6" i="327"/>
  <c r="AW71" i="325"/>
  <c r="AV71" i="325"/>
  <c r="AU71" i="325"/>
  <c r="AT71" i="325"/>
  <c r="AS71" i="325"/>
  <c r="AR71" i="325"/>
  <c r="AQ71" i="325"/>
  <c r="AP71" i="325"/>
  <c r="AO71" i="325"/>
  <c r="AN71" i="325"/>
  <c r="AM71" i="325"/>
  <c r="AL71" i="325"/>
  <c r="AK71" i="325"/>
  <c r="AJ71" i="325"/>
  <c r="AI71" i="325"/>
  <c r="AH71" i="325"/>
  <c r="AG71" i="325"/>
  <c r="AF71" i="325"/>
  <c r="AE71" i="325"/>
  <c r="AD71" i="325"/>
  <c r="AC71" i="325"/>
  <c r="AB71" i="325"/>
  <c r="AA71" i="325"/>
  <c r="Z71" i="325"/>
  <c r="Y71" i="325"/>
  <c r="X71" i="325"/>
  <c r="W71" i="325"/>
  <c r="V71" i="325"/>
  <c r="U71" i="325"/>
  <c r="T71" i="325"/>
  <c r="S71" i="325"/>
  <c r="AE70" i="325"/>
  <c r="V68" i="325"/>
  <c r="U68" i="325"/>
  <c r="AW66" i="325"/>
  <c r="AV66" i="325"/>
  <c r="AU66" i="325"/>
  <c r="AT66" i="325"/>
  <c r="AS66" i="325"/>
  <c r="AR66" i="325"/>
  <c r="AQ66" i="325"/>
  <c r="AP66" i="325"/>
  <c r="AO66" i="325"/>
  <c r="AN66" i="325"/>
  <c r="AM66" i="325"/>
  <c r="AL66" i="325"/>
  <c r="AK66" i="325"/>
  <c r="AJ66" i="325"/>
  <c r="AI66" i="325"/>
  <c r="AH66" i="325"/>
  <c r="AG66" i="325"/>
  <c r="AF66" i="325"/>
  <c r="AE66" i="325"/>
  <c r="AD66" i="325"/>
  <c r="AC66" i="325"/>
  <c r="AB66" i="325"/>
  <c r="AA66" i="325"/>
  <c r="Z66" i="325"/>
  <c r="Y66" i="325"/>
  <c r="X66" i="325"/>
  <c r="W66" i="325"/>
  <c r="V66" i="325"/>
  <c r="U66" i="325"/>
  <c r="T66" i="325"/>
  <c r="S66" i="325"/>
  <c r="AA62" i="325"/>
  <c r="X62" i="325"/>
  <c r="AW60" i="325"/>
  <c r="AV60" i="325"/>
  <c r="AU60" i="325"/>
  <c r="AT60" i="325"/>
  <c r="AS60" i="325"/>
  <c r="AR60" i="325"/>
  <c r="AQ60" i="325"/>
  <c r="AP60" i="325"/>
  <c r="AO60" i="325"/>
  <c r="AN60" i="325"/>
  <c r="AM60" i="325"/>
  <c r="AL60" i="325"/>
  <c r="AK60" i="325"/>
  <c r="AJ60" i="325"/>
  <c r="AI60" i="325"/>
  <c r="AH60" i="325"/>
  <c r="AG60" i="325"/>
  <c r="AF60" i="325"/>
  <c r="AE60" i="325"/>
  <c r="AD60" i="325"/>
  <c r="AC60" i="325"/>
  <c r="AB60" i="325"/>
  <c r="AA60" i="325"/>
  <c r="Z60" i="325"/>
  <c r="Y60" i="325"/>
  <c r="X60" i="325"/>
  <c r="W60" i="325"/>
  <c r="V60" i="325"/>
  <c r="U60" i="325"/>
  <c r="T60" i="325"/>
  <c r="S60" i="325"/>
  <c r="F60" i="325"/>
  <c r="AW59" i="325"/>
  <c r="AV59" i="325"/>
  <c r="AU59" i="325"/>
  <c r="AT59" i="325"/>
  <c r="AS59" i="325"/>
  <c r="AR59" i="325"/>
  <c r="AQ59" i="325"/>
  <c r="AP59" i="325"/>
  <c r="AO59" i="325"/>
  <c r="AN59" i="325"/>
  <c r="AM59" i="325"/>
  <c r="AL59" i="325"/>
  <c r="AK59" i="325"/>
  <c r="AJ59" i="325"/>
  <c r="AI59" i="325"/>
  <c r="AH59" i="325"/>
  <c r="AG59" i="325"/>
  <c r="AF59" i="325"/>
  <c r="AE59" i="325"/>
  <c r="AD59" i="325"/>
  <c r="AC59" i="325"/>
  <c r="AB59" i="325"/>
  <c r="AA59" i="325"/>
  <c r="Z59" i="325"/>
  <c r="Y59" i="325"/>
  <c r="X59" i="325"/>
  <c r="W59" i="325"/>
  <c r="V59" i="325"/>
  <c r="U59" i="325"/>
  <c r="T59" i="325"/>
  <c r="S59" i="325"/>
  <c r="AW57" i="325"/>
  <c r="AV57" i="325"/>
  <c r="AU57" i="325"/>
  <c r="AT57" i="325"/>
  <c r="AS57" i="325"/>
  <c r="AR57" i="325"/>
  <c r="AQ57" i="325"/>
  <c r="AP57" i="325"/>
  <c r="AO57" i="325"/>
  <c r="AN57" i="325"/>
  <c r="AM57" i="325"/>
  <c r="AL57" i="325"/>
  <c r="AK57" i="325"/>
  <c r="AJ57" i="325"/>
  <c r="AI57" i="325"/>
  <c r="AH57" i="325"/>
  <c r="AG57" i="325"/>
  <c r="AF57" i="325"/>
  <c r="AE57" i="325"/>
  <c r="AD57" i="325"/>
  <c r="AC57" i="325"/>
  <c r="AB57" i="325"/>
  <c r="AA57" i="325"/>
  <c r="Z57" i="325"/>
  <c r="Y57" i="325"/>
  <c r="X57" i="325"/>
  <c r="W57" i="325"/>
  <c r="V57" i="325"/>
  <c r="U57" i="325"/>
  <c r="T57" i="325"/>
  <c r="S57" i="325"/>
  <c r="F57" i="325"/>
  <c r="AW56" i="325"/>
  <c r="AV56" i="325"/>
  <c r="AU56" i="325"/>
  <c r="AT56" i="325"/>
  <c r="AS56" i="325"/>
  <c r="AR56" i="325"/>
  <c r="AQ56" i="325"/>
  <c r="AP56" i="325"/>
  <c r="AO56" i="325"/>
  <c r="AN56" i="325"/>
  <c r="AM56" i="325"/>
  <c r="AL56" i="325"/>
  <c r="AK56" i="325"/>
  <c r="AJ56" i="325"/>
  <c r="AI56" i="325"/>
  <c r="AH56" i="325"/>
  <c r="AG56" i="325"/>
  <c r="AF56" i="325"/>
  <c r="AE56" i="325"/>
  <c r="AD56" i="325"/>
  <c r="AC56" i="325"/>
  <c r="AB56" i="325"/>
  <c r="AA56" i="325"/>
  <c r="Z56" i="325"/>
  <c r="Y56" i="325"/>
  <c r="X56" i="325"/>
  <c r="W56" i="325"/>
  <c r="V56" i="325"/>
  <c r="U56" i="325"/>
  <c r="T56" i="325"/>
  <c r="S56" i="325"/>
  <c r="AW54" i="325"/>
  <c r="AV54" i="325"/>
  <c r="AU54" i="325"/>
  <c r="AT54" i="325"/>
  <c r="AS54" i="325"/>
  <c r="AR54" i="325"/>
  <c r="AQ54" i="325"/>
  <c r="AP54" i="325"/>
  <c r="AO54" i="325"/>
  <c r="AN54" i="325"/>
  <c r="AM54" i="325"/>
  <c r="AL54" i="325"/>
  <c r="AK54" i="325"/>
  <c r="AJ54" i="325"/>
  <c r="AI54" i="325"/>
  <c r="AH54" i="325"/>
  <c r="AG54" i="325"/>
  <c r="AF54" i="325"/>
  <c r="AE54" i="325"/>
  <c r="AD54" i="325"/>
  <c r="AC54" i="325"/>
  <c r="AB54" i="325"/>
  <c r="AA54" i="325"/>
  <c r="Z54" i="325"/>
  <c r="Y54" i="325"/>
  <c r="X54" i="325"/>
  <c r="W54" i="325"/>
  <c r="V54" i="325"/>
  <c r="U54" i="325"/>
  <c r="T54" i="325"/>
  <c r="S54" i="325"/>
  <c r="F54" i="325"/>
  <c r="T68" i="325" s="1"/>
  <c r="AW53" i="325"/>
  <c r="AV53" i="325"/>
  <c r="AU53" i="325"/>
  <c r="AT53" i="325"/>
  <c r="AS53" i="325"/>
  <c r="AR53" i="325"/>
  <c r="AQ53" i="325"/>
  <c r="AP53" i="325"/>
  <c r="AO53" i="325"/>
  <c r="AN53" i="325"/>
  <c r="AM53" i="325"/>
  <c r="AL53" i="325"/>
  <c r="AK53" i="325"/>
  <c r="AJ53" i="325"/>
  <c r="AI53" i="325"/>
  <c r="AH53" i="325"/>
  <c r="AG53" i="325"/>
  <c r="AF53" i="325"/>
  <c r="AE53" i="325"/>
  <c r="AD53" i="325"/>
  <c r="AC53" i="325"/>
  <c r="AB53" i="325"/>
  <c r="AA53" i="325"/>
  <c r="Z53" i="325"/>
  <c r="Y53" i="325"/>
  <c r="X53" i="325"/>
  <c r="W53" i="325"/>
  <c r="V53" i="325"/>
  <c r="U53" i="325"/>
  <c r="T53" i="325"/>
  <c r="S53" i="325"/>
  <c r="AW51" i="325"/>
  <c r="AV51" i="325"/>
  <c r="AU51" i="325"/>
  <c r="AT51" i="325"/>
  <c r="AS51" i="325"/>
  <c r="AR51" i="325"/>
  <c r="AQ51" i="325"/>
  <c r="AP51" i="325"/>
  <c r="AO51" i="325"/>
  <c r="AN51" i="325"/>
  <c r="AM51" i="325"/>
  <c r="AL51" i="325"/>
  <c r="AK51" i="325"/>
  <c r="AJ51" i="325"/>
  <c r="AI51" i="325"/>
  <c r="AH51" i="325"/>
  <c r="AG51" i="325"/>
  <c r="AF51" i="325"/>
  <c r="AE51" i="325"/>
  <c r="AD51" i="325"/>
  <c r="AC51" i="325"/>
  <c r="AB51" i="325"/>
  <c r="AA51" i="325"/>
  <c r="Z51" i="325"/>
  <c r="Y51" i="325"/>
  <c r="X51" i="325"/>
  <c r="W51" i="325"/>
  <c r="V51" i="325"/>
  <c r="U51" i="325"/>
  <c r="T51" i="325"/>
  <c r="S51" i="325"/>
  <c r="F51" i="325"/>
  <c r="AW50" i="325"/>
  <c r="AV50" i="325"/>
  <c r="AU50" i="325"/>
  <c r="AT50" i="325"/>
  <c r="AS50" i="325"/>
  <c r="AR50" i="325"/>
  <c r="AQ50" i="325"/>
  <c r="AP50" i="325"/>
  <c r="AO50" i="325"/>
  <c r="AN50" i="325"/>
  <c r="AM50" i="325"/>
  <c r="AL50" i="325"/>
  <c r="AK50" i="325"/>
  <c r="AJ50" i="325"/>
  <c r="AI50" i="325"/>
  <c r="AH50" i="325"/>
  <c r="AG50" i="325"/>
  <c r="AF50" i="325"/>
  <c r="AE50" i="325"/>
  <c r="AD50" i="325"/>
  <c r="AC50" i="325"/>
  <c r="AB50" i="325"/>
  <c r="AA50" i="325"/>
  <c r="Z50" i="325"/>
  <c r="Y50" i="325"/>
  <c r="X50" i="325"/>
  <c r="W50" i="325"/>
  <c r="V50" i="325"/>
  <c r="U50" i="325"/>
  <c r="T50" i="325"/>
  <c r="S50" i="325"/>
  <c r="AW48" i="325"/>
  <c r="AV48" i="325"/>
  <c r="AU48" i="325"/>
  <c r="AT48" i="325"/>
  <c r="AS48" i="325"/>
  <c r="AR48" i="325"/>
  <c r="AQ48" i="325"/>
  <c r="AP48" i="325"/>
  <c r="AO48" i="325"/>
  <c r="AN48" i="325"/>
  <c r="AM48" i="325"/>
  <c r="AL48" i="325"/>
  <c r="AK48" i="325"/>
  <c r="AJ48" i="325"/>
  <c r="AI48" i="325"/>
  <c r="AH48" i="325"/>
  <c r="AG48" i="325"/>
  <c r="AF48" i="325"/>
  <c r="AE48" i="325"/>
  <c r="AD48" i="325"/>
  <c r="AC48" i="325"/>
  <c r="AB48" i="325"/>
  <c r="AA48" i="325"/>
  <c r="Z48" i="325"/>
  <c r="Y48" i="325"/>
  <c r="X48" i="325"/>
  <c r="W48" i="325"/>
  <c r="V48" i="325"/>
  <c r="U48" i="325"/>
  <c r="T48" i="325"/>
  <c r="S48" i="325"/>
  <c r="F48" i="325"/>
  <c r="AW47" i="325"/>
  <c r="AV47" i="325"/>
  <c r="AU47" i="325"/>
  <c r="AT47" i="325"/>
  <c r="AS47" i="325"/>
  <c r="AR47" i="325"/>
  <c r="AQ47" i="325"/>
  <c r="AP47" i="325"/>
  <c r="AO47" i="325"/>
  <c r="AN47" i="325"/>
  <c r="AM47" i="325"/>
  <c r="AL47" i="325"/>
  <c r="AK47" i="325"/>
  <c r="AJ47" i="325"/>
  <c r="AI47" i="325"/>
  <c r="AH47" i="325"/>
  <c r="AG47" i="325"/>
  <c r="AF47" i="325"/>
  <c r="AE47" i="325"/>
  <c r="AD47" i="325"/>
  <c r="AC47" i="325"/>
  <c r="AB47" i="325"/>
  <c r="AA47" i="325"/>
  <c r="Z47" i="325"/>
  <c r="Y47" i="325"/>
  <c r="X47" i="325"/>
  <c r="W47" i="325"/>
  <c r="V47" i="325"/>
  <c r="U47" i="325"/>
  <c r="T47" i="325"/>
  <c r="S47" i="325"/>
  <c r="AW45" i="325"/>
  <c r="AV45" i="325"/>
  <c r="AU45" i="325"/>
  <c r="AT45" i="325"/>
  <c r="AS45" i="325"/>
  <c r="AR45" i="325"/>
  <c r="AQ45" i="325"/>
  <c r="AP45" i="325"/>
  <c r="AO45" i="325"/>
  <c r="AN45" i="325"/>
  <c r="AM45" i="325"/>
  <c r="AL45" i="325"/>
  <c r="AK45" i="325"/>
  <c r="AJ45" i="325"/>
  <c r="AI45" i="325"/>
  <c r="AH45" i="325"/>
  <c r="AG45" i="325"/>
  <c r="AF45" i="325"/>
  <c r="AE45" i="325"/>
  <c r="AD45" i="325"/>
  <c r="AC45" i="325"/>
  <c r="AB45" i="325"/>
  <c r="AA45" i="325"/>
  <c r="Z45" i="325"/>
  <c r="Y45" i="325"/>
  <c r="X45" i="325"/>
  <c r="W45" i="325"/>
  <c r="V45" i="325"/>
  <c r="U45" i="325"/>
  <c r="T45" i="325"/>
  <c r="S45" i="325"/>
  <c r="F45" i="325"/>
  <c r="AW44" i="325"/>
  <c r="AV44" i="325"/>
  <c r="AU44" i="325"/>
  <c r="AT44" i="325"/>
  <c r="AS44" i="325"/>
  <c r="AR44" i="325"/>
  <c r="AQ44" i="325"/>
  <c r="AP44" i="325"/>
  <c r="AO44" i="325"/>
  <c r="AN44" i="325"/>
  <c r="AM44" i="325"/>
  <c r="AL44" i="325"/>
  <c r="AK44" i="325"/>
  <c r="AJ44" i="325"/>
  <c r="AI44" i="325"/>
  <c r="AH44" i="325"/>
  <c r="AG44" i="325"/>
  <c r="AF44" i="325"/>
  <c r="AE44" i="325"/>
  <c r="AD44" i="325"/>
  <c r="AC44" i="325"/>
  <c r="AB44" i="325"/>
  <c r="AA44" i="325"/>
  <c r="Z44" i="325"/>
  <c r="Y44" i="325"/>
  <c r="X44" i="325"/>
  <c r="W44" i="325"/>
  <c r="V44" i="325"/>
  <c r="U44" i="325"/>
  <c r="T44" i="325"/>
  <c r="S44" i="325"/>
  <c r="AW42" i="325"/>
  <c r="AV42" i="325"/>
  <c r="AU42" i="325"/>
  <c r="AT42" i="325"/>
  <c r="AS42" i="325"/>
  <c r="AR42" i="325"/>
  <c r="AQ42" i="325"/>
  <c r="AP42" i="325"/>
  <c r="AO42" i="325"/>
  <c r="AN42" i="325"/>
  <c r="AM42" i="325"/>
  <c r="AL42" i="325"/>
  <c r="AK42" i="325"/>
  <c r="AJ42" i="325"/>
  <c r="AI42" i="325"/>
  <c r="AH42" i="325"/>
  <c r="AG42" i="325"/>
  <c r="AF42" i="325"/>
  <c r="AE42" i="325"/>
  <c r="AD42" i="325"/>
  <c r="AC42" i="325"/>
  <c r="AB42" i="325"/>
  <c r="AA42" i="325"/>
  <c r="Z42" i="325"/>
  <c r="Y42" i="325"/>
  <c r="X42" i="325"/>
  <c r="W42" i="325"/>
  <c r="V42" i="325"/>
  <c r="U42" i="325"/>
  <c r="T42" i="325"/>
  <c r="S42" i="325"/>
  <c r="F42" i="325"/>
  <c r="AW41" i="325"/>
  <c r="AV41" i="325"/>
  <c r="AU41" i="325"/>
  <c r="AT41" i="325"/>
  <c r="AS41" i="325"/>
  <c r="AR41" i="325"/>
  <c r="AQ41" i="325"/>
  <c r="AP41" i="325"/>
  <c r="AO41" i="325"/>
  <c r="AN41" i="325"/>
  <c r="AM41" i="325"/>
  <c r="AL41" i="325"/>
  <c r="AK41" i="325"/>
  <c r="AJ41" i="325"/>
  <c r="AI41" i="325"/>
  <c r="AH41" i="325"/>
  <c r="AG41" i="325"/>
  <c r="AF41" i="325"/>
  <c r="AE41" i="325"/>
  <c r="AD41" i="325"/>
  <c r="AC41" i="325"/>
  <c r="AB41" i="325"/>
  <c r="AA41" i="325"/>
  <c r="Z41" i="325"/>
  <c r="Y41" i="325"/>
  <c r="X41" i="325"/>
  <c r="W41" i="325"/>
  <c r="V41" i="325"/>
  <c r="U41" i="325"/>
  <c r="T41" i="325"/>
  <c r="S41" i="325"/>
  <c r="AW39" i="325"/>
  <c r="AV39" i="325"/>
  <c r="AU39" i="325"/>
  <c r="AT39" i="325"/>
  <c r="AS39" i="325"/>
  <c r="AR39" i="325"/>
  <c r="AQ39" i="325"/>
  <c r="AP39" i="325"/>
  <c r="AO39" i="325"/>
  <c r="AN39" i="325"/>
  <c r="AM39" i="325"/>
  <c r="AL39" i="325"/>
  <c r="AK39" i="325"/>
  <c r="AJ39" i="325"/>
  <c r="AI39" i="325"/>
  <c r="AH39" i="325"/>
  <c r="AG39" i="325"/>
  <c r="AF39" i="325"/>
  <c r="AE39" i="325"/>
  <c r="AD39" i="325"/>
  <c r="AC39" i="325"/>
  <c r="AB39" i="325"/>
  <c r="AA39" i="325"/>
  <c r="Z39" i="325"/>
  <c r="Y39" i="325"/>
  <c r="X39" i="325"/>
  <c r="W39" i="325"/>
  <c r="V39" i="325"/>
  <c r="U39" i="325"/>
  <c r="T39" i="325"/>
  <c r="S39" i="325"/>
  <c r="F39" i="325"/>
  <c r="AW38" i="325"/>
  <c r="AV38" i="325"/>
  <c r="AU38" i="325"/>
  <c r="AT38" i="325"/>
  <c r="AS38" i="325"/>
  <c r="AR38" i="325"/>
  <c r="AQ38" i="325"/>
  <c r="AP38" i="325"/>
  <c r="AO38" i="325"/>
  <c r="AN38" i="325"/>
  <c r="AM38" i="325"/>
  <c r="AL38" i="325"/>
  <c r="AK38" i="325"/>
  <c r="AJ38" i="325"/>
  <c r="AI38" i="325"/>
  <c r="AH38" i="325"/>
  <c r="AG38" i="325"/>
  <c r="AF38" i="325"/>
  <c r="AE38" i="325"/>
  <c r="AD38" i="325"/>
  <c r="AC38" i="325"/>
  <c r="AB38" i="325"/>
  <c r="AA38" i="325"/>
  <c r="Z38" i="325"/>
  <c r="Y38" i="325"/>
  <c r="X38" i="325"/>
  <c r="W38" i="325"/>
  <c r="V38" i="325"/>
  <c r="U38" i="325"/>
  <c r="T38" i="325"/>
  <c r="S38" i="325"/>
  <c r="AW36" i="325"/>
  <c r="AV36" i="325"/>
  <c r="AU36" i="325"/>
  <c r="AT36" i="325"/>
  <c r="AS36" i="325"/>
  <c r="AR36" i="325"/>
  <c r="AQ36" i="325"/>
  <c r="AP36" i="325"/>
  <c r="AO36" i="325"/>
  <c r="AN36" i="325"/>
  <c r="AM36" i="325"/>
  <c r="AL36" i="325"/>
  <c r="AK36" i="325"/>
  <c r="AJ36" i="325"/>
  <c r="AI36" i="325"/>
  <c r="AH36" i="325"/>
  <c r="AG36" i="325"/>
  <c r="AF36" i="325"/>
  <c r="AE36" i="325"/>
  <c r="AD36" i="325"/>
  <c r="AC36" i="325"/>
  <c r="AB36" i="325"/>
  <c r="AA36" i="325"/>
  <c r="Z36" i="325"/>
  <c r="Y36" i="325"/>
  <c r="X36" i="325"/>
  <c r="W36" i="325"/>
  <c r="V36" i="325"/>
  <c r="U36" i="325"/>
  <c r="T36" i="325"/>
  <c r="S36" i="325"/>
  <c r="F36" i="325"/>
  <c r="AW35" i="325"/>
  <c r="AV35" i="325"/>
  <c r="AU35" i="325"/>
  <c r="AT35" i="325"/>
  <c r="AS35" i="325"/>
  <c r="AR35" i="325"/>
  <c r="AQ35" i="325"/>
  <c r="AP35" i="325"/>
  <c r="AO35" i="325"/>
  <c r="AN35" i="325"/>
  <c r="AM35" i="325"/>
  <c r="AL35" i="325"/>
  <c r="AK35" i="325"/>
  <c r="AJ35" i="325"/>
  <c r="AI35" i="325"/>
  <c r="AH35" i="325"/>
  <c r="AG35" i="325"/>
  <c r="AF35" i="325"/>
  <c r="AE35" i="325"/>
  <c r="AD35" i="325"/>
  <c r="AC35" i="325"/>
  <c r="AB35" i="325"/>
  <c r="AA35" i="325"/>
  <c r="Z35" i="325"/>
  <c r="Y35" i="325"/>
  <c r="X35" i="325"/>
  <c r="W35" i="325"/>
  <c r="V35" i="325"/>
  <c r="U35" i="325"/>
  <c r="T35" i="325"/>
  <c r="S35" i="325"/>
  <c r="AW33" i="325"/>
  <c r="AV33" i="325"/>
  <c r="AU33" i="325"/>
  <c r="AT33" i="325"/>
  <c r="AS33" i="325"/>
  <c r="AR33" i="325"/>
  <c r="AQ33" i="325"/>
  <c r="AP33" i="325"/>
  <c r="AO33" i="325"/>
  <c r="AN33" i="325"/>
  <c r="AM33" i="325"/>
  <c r="AL33" i="325"/>
  <c r="AK33" i="325"/>
  <c r="AJ33" i="325"/>
  <c r="AI33" i="325"/>
  <c r="AH33" i="325"/>
  <c r="AG33" i="325"/>
  <c r="AF33" i="325"/>
  <c r="AE33" i="325"/>
  <c r="AD33" i="325"/>
  <c r="AC33" i="325"/>
  <c r="AB33" i="325"/>
  <c r="AA33" i="325"/>
  <c r="Z33" i="325"/>
  <c r="Y33" i="325"/>
  <c r="X33" i="325"/>
  <c r="W33" i="325"/>
  <c r="V33" i="325"/>
  <c r="U33" i="325"/>
  <c r="T33" i="325"/>
  <c r="S33" i="325"/>
  <c r="F33" i="325"/>
  <c r="AW32" i="325"/>
  <c r="AV32" i="325"/>
  <c r="AU32" i="325"/>
  <c r="AT32" i="325"/>
  <c r="AS32" i="325"/>
  <c r="AR32" i="325"/>
  <c r="AQ32" i="325"/>
  <c r="AP32" i="325"/>
  <c r="AO32" i="325"/>
  <c r="AN32" i="325"/>
  <c r="AM32" i="325"/>
  <c r="AL32" i="325"/>
  <c r="AK32" i="325"/>
  <c r="AJ32" i="325"/>
  <c r="AI32" i="325"/>
  <c r="AH32" i="325"/>
  <c r="AG32" i="325"/>
  <c r="AF32" i="325"/>
  <c r="AE32" i="325"/>
  <c r="AD32" i="325"/>
  <c r="AC32" i="325"/>
  <c r="AB32" i="325"/>
  <c r="AA32" i="325"/>
  <c r="Z32" i="325"/>
  <c r="Y32" i="325"/>
  <c r="X32" i="325"/>
  <c r="W32" i="325"/>
  <c r="V32" i="325"/>
  <c r="U32" i="325"/>
  <c r="T32" i="325"/>
  <c r="S32" i="325"/>
  <c r="AW30" i="325"/>
  <c r="AV30" i="325"/>
  <c r="AU30" i="325"/>
  <c r="AT30" i="325"/>
  <c r="AS30" i="325"/>
  <c r="AR30" i="325"/>
  <c r="AQ30" i="325"/>
  <c r="AP30" i="325"/>
  <c r="AO30" i="325"/>
  <c r="AN30" i="325"/>
  <c r="AM30" i="325"/>
  <c r="AL30" i="325"/>
  <c r="AK30" i="325"/>
  <c r="AJ30" i="325"/>
  <c r="AI30" i="325"/>
  <c r="AH30" i="325"/>
  <c r="AG30" i="325"/>
  <c r="AF30" i="325"/>
  <c r="AE30" i="325"/>
  <c r="AD30" i="325"/>
  <c r="AC30" i="325"/>
  <c r="AB30" i="325"/>
  <c r="AA30" i="325"/>
  <c r="Z30" i="325"/>
  <c r="Y30" i="325"/>
  <c r="X30" i="325"/>
  <c r="W30" i="325"/>
  <c r="V30" i="325"/>
  <c r="U30" i="325"/>
  <c r="T30" i="325"/>
  <c r="S30" i="325"/>
  <c r="F30" i="325"/>
  <c r="AW29" i="325"/>
  <c r="AV29" i="325"/>
  <c r="AU29" i="325"/>
  <c r="AT29" i="325"/>
  <c r="AS29" i="325"/>
  <c r="AR29" i="325"/>
  <c r="AQ29" i="325"/>
  <c r="AP29" i="325"/>
  <c r="AO29" i="325"/>
  <c r="AN29" i="325"/>
  <c r="AM29" i="325"/>
  <c r="AL29" i="325"/>
  <c r="AK29" i="325"/>
  <c r="AJ29" i="325"/>
  <c r="AI29" i="325"/>
  <c r="AH29" i="325"/>
  <c r="AG29" i="325"/>
  <c r="AF29" i="325"/>
  <c r="AE29" i="325"/>
  <c r="AD29" i="325"/>
  <c r="AC29" i="325"/>
  <c r="AB29" i="325"/>
  <c r="AA29" i="325"/>
  <c r="Z29" i="325"/>
  <c r="Y29" i="325"/>
  <c r="X29" i="325"/>
  <c r="W29" i="325"/>
  <c r="V29" i="325"/>
  <c r="U29" i="325"/>
  <c r="T29" i="325"/>
  <c r="S29" i="325"/>
  <c r="B28" i="325"/>
  <c r="B31" i="325" s="1"/>
  <c r="B34" i="325" s="1"/>
  <c r="B37" i="325" s="1"/>
  <c r="B40" i="325" s="1"/>
  <c r="B43" i="325" s="1"/>
  <c r="B46" i="325" s="1"/>
  <c r="B49" i="325" s="1"/>
  <c r="B52" i="325" s="1"/>
  <c r="B55" i="325" s="1"/>
  <c r="B58" i="325" s="1"/>
  <c r="AW27" i="325"/>
  <c r="AV27" i="325"/>
  <c r="AU27" i="325"/>
  <c r="AT27" i="325"/>
  <c r="AS27" i="325"/>
  <c r="AR27" i="325"/>
  <c r="AQ27" i="325"/>
  <c r="AP27" i="325"/>
  <c r="AO27" i="325"/>
  <c r="AN27" i="325"/>
  <c r="AM27" i="325"/>
  <c r="AL27" i="325"/>
  <c r="AK27" i="325"/>
  <c r="AJ27" i="325"/>
  <c r="AI27" i="325"/>
  <c r="AH27" i="325"/>
  <c r="AG27" i="325"/>
  <c r="AF27" i="325"/>
  <c r="AE27" i="325"/>
  <c r="AD27" i="325"/>
  <c r="AC27" i="325"/>
  <c r="AB27" i="325"/>
  <c r="AA27" i="325"/>
  <c r="Z27" i="325"/>
  <c r="Y27" i="325"/>
  <c r="X27" i="325"/>
  <c r="W27" i="325"/>
  <c r="V27" i="325"/>
  <c r="U27" i="325"/>
  <c r="T27" i="325"/>
  <c r="S27" i="325"/>
  <c r="F27" i="325"/>
  <c r="AW26" i="325"/>
  <c r="AV26" i="325"/>
  <c r="AU26" i="325"/>
  <c r="AT26" i="325"/>
  <c r="AS26" i="325"/>
  <c r="AR26" i="325"/>
  <c r="AQ26" i="325"/>
  <c r="AP26" i="325"/>
  <c r="AO26" i="325"/>
  <c r="AN26" i="325"/>
  <c r="AM26" i="325"/>
  <c r="AL26" i="325"/>
  <c r="AK26" i="325"/>
  <c r="AJ26" i="325"/>
  <c r="AI26" i="325"/>
  <c r="AH26" i="325"/>
  <c r="AG26" i="325"/>
  <c r="AF26" i="325"/>
  <c r="AE26" i="325"/>
  <c r="AD26" i="325"/>
  <c r="AC26" i="325"/>
  <c r="AB26" i="325"/>
  <c r="AA26" i="325"/>
  <c r="Z26" i="325"/>
  <c r="Y26" i="325"/>
  <c r="X26" i="325"/>
  <c r="W26" i="325"/>
  <c r="V26" i="325"/>
  <c r="U26" i="325"/>
  <c r="T26" i="325"/>
  <c r="S26" i="325"/>
  <c r="B25" i="325"/>
  <c r="AW24" i="325"/>
  <c r="AV24" i="325"/>
  <c r="AU24" i="325"/>
  <c r="AT24" i="325"/>
  <c r="AS24" i="325"/>
  <c r="AR24" i="325"/>
  <c r="AQ24" i="325"/>
  <c r="AP24" i="325"/>
  <c r="AO24" i="325"/>
  <c r="AN24" i="325"/>
  <c r="AM24" i="325"/>
  <c r="AL24" i="325"/>
  <c r="AK24" i="325"/>
  <c r="AJ24" i="325"/>
  <c r="AI24" i="325"/>
  <c r="AH24" i="325"/>
  <c r="AG24" i="325"/>
  <c r="AF24" i="325"/>
  <c r="AE24" i="325"/>
  <c r="AD24" i="325"/>
  <c r="AC24" i="325"/>
  <c r="AB24" i="325"/>
  <c r="AA24" i="325"/>
  <c r="Z24" i="325"/>
  <c r="Y24" i="325"/>
  <c r="X24" i="325"/>
  <c r="W24" i="325"/>
  <c r="V24" i="325"/>
  <c r="U24" i="325"/>
  <c r="T24" i="325"/>
  <c r="S24" i="325"/>
  <c r="F24" i="325"/>
  <c r="AW23" i="325"/>
  <c r="AV23" i="325"/>
  <c r="AU23" i="325"/>
  <c r="AT23" i="325"/>
  <c r="AS23" i="325"/>
  <c r="AR23" i="325"/>
  <c r="AQ23" i="325"/>
  <c r="AP23" i="325"/>
  <c r="AO23" i="325"/>
  <c r="AN23" i="325"/>
  <c r="AM23" i="325"/>
  <c r="AL23" i="325"/>
  <c r="AK23" i="325"/>
  <c r="AJ23" i="325"/>
  <c r="AI23" i="325"/>
  <c r="AH23" i="325"/>
  <c r="AG23" i="325"/>
  <c r="AF23" i="325"/>
  <c r="AE23" i="325"/>
  <c r="AD23" i="325"/>
  <c r="AC23" i="325"/>
  <c r="AB23" i="325"/>
  <c r="AA23" i="325"/>
  <c r="Z23" i="325"/>
  <c r="Y23" i="325"/>
  <c r="X23" i="325"/>
  <c r="W23" i="325"/>
  <c r="V23" i="325"/>
  <c r="U23" i="325"/>
  <c r="T23" i="325"/>
  <c r="S23" i="325"/>
  <c r="AV20" i="325"/>
  <c r="AV21" i="325" s="1"/>
  <c r="AR20" i="325"/>
  <c r="AR21" i="325" s="1"/>
  <c r="AO20" i="325"/>
  <c r="AO21" i="325" s="1"/>
  <c r="AM20" i="325"/>
  <c r="AM21" i="325" s="1"/>
  <c r="AA20" i="325"/>
  <c r="AA21" i="325" s="1"/>
  <c r="Z20" i="325"/>
  <c r="Z21" i="325" s="1"/>
  <c r="Y20" i="325"/>
  <c r="Y21" i="325" s="1"/>
  <c r="X20" i="325"/>
  <c r="X21" i="325" s="1"/>
  <c r="U20" i="325"/>
  <c r="U21" i="325" s="1"/>
  <c r="AW19" i="325"/>
  <c r="AW20" i="325" s="1"/>
  <c r="AW21" i="325" s="1"/>
  <c r="AV19" i="325"/>
  <c r="AU19" i="325"/>
  <c r="AU20" i="325" s="1"/>
  <c r="AU21" i="325" s="1"/>
  <c r="AX17" i="325"/>
  <c r="BC14" i="325"/>
  <c r="AC2" i="325"/>
  <c r="AX56" i="325" l="1"/>
  <c r="AZ56" i="325" s="1"/>
  <c r="AX33" i="325"/>
  <c r="AZ33" i="325" s="1"/>
  <c r="AX44" i="325"/>
  <c r="AZ44" i="325" s="1"/>
  <c r="AX53" i="325"/>
  <c r="AZ53" i="325" s="1"/>
  <c r="AX32" i="325"/>
  <c r="AZ32" i="325" s="1"/>
  <c r="AX42" i="325"/>
  <c r="AZ42" i="325" s="1"/>
  <c r="AX51" i="325"/>
  <c r="AZ51" i="325" s="1"/>
  <c r="AX26" i="325"/>
  <c r="AZ26" i="325" s="1"/>
  <c r="AX38" i="325"/>
  <c r="AZ38" i="325" s="1"/>
  <c r="AX50" i="325"/>
  <c r="AZ50" i="325" s="1"/>
  <c r="AX59" i="325"/>
  <c r="AZ59" i="325" s="1"/>
  <c r="AX24" i="325"/>
  <c r="AZ24" i="325" s="1"/>
  <c r="AX36" i="325"/>
  <c r="AZ36" i="325" s="1"/>
  <c r="AX48" i="325"/>
  <c r="AZ48" i="325" s="1"/>
  <c r="AX60" i="325"/>
  <c r="AZ60" i="325" s="1"/>
  <c r="AF70" i="325"/>
  <c r="AX29" i="325"/>
  <c r="AZ29" i="325" s="1"/>
  <c r="AX47" i="325"/>
  <c r="AZ47" i="325" s="1"/>
  <c r="AB62" i="325"/>
  <c r="W68" i="325"/>
  <c r="AG70" i="325"/>
  <c r="AX35" i="325"/>
  <c r="AZ35" i="325" s="1"/>
  <c r="AP62" i="325"/>
  <c r="AR68" i="325"/>
  <c r="AQ62" i="325"/>
  <c r="AS68" i="325"/>
  <c r="AX23" i="325"/>
  <c r="AZ23" i="325" s="1"/>
  <c r="AW70" i="325"/>
  <c r="AU62" i="325"/>
  <c r="AT68" i="325"/>
  <c r="U23" i="327"/>
  <c r="AV62" i="325"/>
  <c r="AU68" i="325"/>
  <c r="AI20" i="325"/>
  <c r="AI21" i="325" s="1"/>
  <c r="W20" i="325"/>
  <c r="W21" i="325" s="1"/>
  <c r="AT20" i="325"/>
  <c r="AT21" i="325" s="1"/>
  <c r="V20" i="325"/>
  <c r="V21" i="325" s="1"/>
  <c r="AH20" i="325"/>
  <c r="AH21" i="325" s="1"/>
  <c r="AQ20" i="325"/>
  <c r="AQ21" i="325" s="1"/>
  <c r="AE20" i="325"/>
  <c r="AE21" i="325" s="1"/>
  <c r="S20" i="325"/>
  <c r="S21" i="325" s="1"/>
  <c r="AP20" i="325"/>
  <c r="AP21" i="325" s="1"/>
  <c r="AD20" i="325"/>
  <c r="AD21" i="325" s="1"/>
  <c r="AL20" i="325"/>
  <c r="AL21" i="325" s="1"/>
  <c r="T20" i="325"/>
  <c r="T21" i="325" s="1"/>
  <c r="AK20" i="325"/>
  <c r="AK21" i="325" s="1"/>
  <c r="AF20" i="325"/>
  <c r="AF21" i="325" s="1"/>
  <c r="AC20" i="325"/>
  <c r="AC21" i="325" s="1"/>
  <c r="AS20" i="325"/>
  <c r="AS21" i="325" s="1"/>
  <c r="AJ20" i="325"/>
  <c r="AJ21" i="325" s="1"/>
  <c r="AB20" i="325"/>
  <c r="AB21" i="325" s="1"/>
  <c r="AG20" i="325"/>
  <c r="AG21" i="325" s="1"/>
  <c r="BB8" i="325"/>
  <c r="AN20" i="325"/>
  <c r="AN21" i="325" s="1"/>
  <c r="AK70" i="325"/>
  <c r="AR69" i="325"/>
  <c r="AI67" i="325"/>
  <c r="AL63" i="325"/>
  <c r="AA68" i="325"/>
  <c r="AC62" i="325"/>
  <c r="T69" i="325"/>
  <c r="AX41" i="325"/>
  <c r="AZ41" i="325" s="1"/>
  <c r="AE63" i="325"/>
  <c r="AB67" i="325"/>
  <c r="AK69" i="325"/>
  <c r="AF63" i="325"/>
  <c r="AL69" i="325"/>
  <c r="AX54" i="325"/>
  <c r="AZ54" i="325" s="1"/>
  <c r="AM69" i="325"/>
  <c r="AX30" i="325"/>
  <c r="AZ30" i="325" s="1"/>
  <c r="AN69" i="325"/>
  <c r="AC67" i="325"/>
  <c r="AG63" i="325"/>
  <c r="AD67" i="325"/>
  <c r="AH63" i="325"/>
  <c r="AH67" i="325"/>
  <c r="W62" i="325"/>
  <c r="AD70" i="325"/>
  <c r="AD62" i="325"/>
  <c r="X69" i="325"/>
  <c r="AE62" i="325"/>
  <c r="AF68" i="325"/>
  <c r="U63" i="325"/>
  <c r="Z69" i="325"/>
  <c r="AJ62" i="325"/>
  <c r="AH68" i="325"/>
  <c r="Z63" i="325"/>
  <c r="AS63" i="325"/>
  <c r="W67" i="325"/>
  <c r="AP67" i="325"/>
  <c r="AI68" i="325"/>
  <c r="AB69" i="325"/>
  <c r="U70" i="325"/>
  <c r="AS70" i="325"/>
  <c r="AE68" i="325"/>
  <c r="T63" i="325"/>
  <c r="Y69" i="325"/>
  <c r="AI62" i="325"/>
  <c r="AG68" i="325"/>
  <c r="V63" i="325"/>
  <c r="AA69" i="325"/>
  <c r="AT63" i="325"/>
  <c r="AM68" i="325"/>
  <c r="Y70" i="325"/>
  <c r="AL70" i="325"/>
  <c r="AS69" i="325"/>
  <c r="U69" i="325"/>
  <c r="AB68" i="325"/>
  <c r="Y62" i="325"/>
  <c r="Z70" i="325"/>
  <c r="AG69" i="325"/>
  <c r="AN68" i="325"/>
  <c r="AU67" i="325"/>
  <c r="AT70" i="325"/>
  <c r="AH70" i="325"/>
  <c r="V70" i="325"/>
  <c r="AO69" i="325"/>
  <c r="AC69" i="325"/>
  <c r="AV68" i="325"/>
  <c r="AJ68" i="325"/>
  <c r="X68" i="325"/>
  <c r="AQ67" i="325"/>
  <c r="AE67" i="325"/>
  <c r="S67" i="325"/>
  <c r="AU63" i="325"/>
  <c r="AI63" i="325"/>
  <c r="W63" i="325"/>
  <c r="AR62" i="325"/>
  <c r="AF62" i="325"/>
  <c r="T62" i="325"/>
  <c r="S63" i="325"/>
  <c r="AM63" i="325"/>
  <c r="AL67" i="325"/>
  <c r="AV69" i="325"/>
  <c r="AO70" i="325"/>
  <c r="AX27" i="325"/>
  <c r="AZ27" i="325" s="1"/>
  <c r="AP63" i="325"/>
  <c r="AM67" i="325"/>
  <c r="AW69" i="325"/>
  <c r="AP70" i="325"/>
  <c r="AX39" i="325"/>
  <c r="AZ39" i="325" s="1"/>
  <c r="AQ63" i="325"/>
  <c r="AN67" i="325"/>
  <c r="S70" i="325"/>
  <c r="AQ70" i="325"/>
  <c r="AX45" i="325"/>
  <c r="AZ45" i="325" s="1"/>
  <c r="AR63" i="325"/>
  <c r="V67" i="325"/>
  <c r="AO67" i="325"/>
  <c r="T70" i="325"/>
  <c r="AR70" i="325"/>
  <c r="AN70" i="325"/>
  <c r="AM62" i="325"/>
  <c r="AX57" i="325"/>
  <c r="AZ57" i="325" s="1"/>
  <c r="AN62" i="325"/>
  <c r="AA63" i="325"/>
  <c r="Z67" i="325"/>
  <c r="AT67" i="325"/>
  <c r="AF69" i="325"/>
  <c r="S62" i="325"/>
  <c r="AO62" i="325"/>
  <c r="AD63" i="325"/>
  <c r="AX63" i="325"/>
  <c r="AZ63" i="325" s="1"/>
  <c r="AA67" i="325"/>
  <c r="S68" i="325"/>
  <c r="AQ68" i="325"/>
  <c r="AJ69" i="325"/>
  <c r="AC70" i="325"/>
  <c r="U62" i="325"/>
  <c r="AG62" i="325"/>
  <c r="AS62" i="325"/>
  <c r="X63" i="325"/>
  <c r="AJ63" i="325"/>
  <c r="AV63" i="325"/>
  <c r="T67" i="325"/>
  <c r="AF67" i="325"/>
  <c r="AR67" i="325"/>
  <c r="Y68" i="325"/>
  <c r="AK68" i="325"/>
  <c r="AW68" i="325"/>
  <c r="AD69" i="325"/>
  <c r="AP69" i="325"/>
  <c r="W70" i="325"/>
  <c r="AI70" i="325"/>
  <c r="AU70" i="325"/>
  <c r="V62" i="325"/>
  <c r="AH62" i="325"/>
  <c r="AT62" i="325"/>
  <c r="Y63" i="325"/>
  <c r="AK63" i="325"/>
  <c r="AW63" i="325"/>
  <c r="U67" i="325"/>
  <c r="AG67" i="325"/>
  <c r="AS67" i="325"/>
  <c r="Z68" i="325"/>
  <c r="AL68" i="325"/>
  <c r="S69" i="325"/>
  <c r="AE69" i="325"/>
  <c r="AQ69" i="325"/>
  <c r="X70" i="325"/>
  <c r="AJ70" i="325"/>
  <c r="AV70" i="325"/>
  <c r="AK62" i="325"/>
  <c r="AW62" i="325"/>
  <c r="AB63" i="325"/>
  <c r="AN63" i="325"/>
  <c r="X67" i="325"/>
  <c r="AJ67" i="325"/>
  <c r="AV67" i="325"/>
  <c r="AC68" i="325"/>
  <c r="AO68" i="325"/>
  <c r="V69" i="325"/>
  <c r="AH69" i="325"/>
  <c r="AT69" i="325"/>
  <c r="AA70" i="325"/>
  <c r="AM70" i="325"/>
  <c r="Z62" i="325"/>
  <c r="AL62" i="325"/>
  <c r="AX62" i="325"/>
  <c r="AZ62" i="325" s="1"/>
  <c r="AC63" i="325"/>
  <c r="AO63" i="325"/>
  <c r="Y67" i="325"/>
  <c r="AK67" i="325"/>
  <c r="AW67" i="325"/>
  <c r="AD68" i="325"/>
  <c r="AP68" i="325"/>
  <c r="W69" i="325"/>
  <c r="AI69" i="325"/>
  <c r="AU69" i="325"/>
  <c r="AB70" i="325"/>
</calcChain>
</file>

<file path=xl/sharedStrings.xml><?xml version="1.0" encoding="utf-8"?>
<sst xmlns="http://schemas.openxmlformats.org/spreadsheetml/2006/main" count="1316" uniqueCount="446">
  <si>
    <t xml:space="preserve"> </t>
    <phoneticPr fontId="9"/>
  </si>
  <si>
    <t>年</t>
  </si>
  <si>
    <t>月</t>
  </si>
  <si>
    <t>日</t>
  </si>
  <si>
    <t>申請者</t>
  </si>
  <si>
    <t>代表者職名・氏名</t>
  </si>
  <si>
    <t>申　請　者</t>
    <rPh sb="0" eb="1">
      <t>サル</t>
    </rPh>
    <rPh sb="2" eb="3">
      <t>ショウ</t>
    </rPh>
    <rPh sb="4" eb="5">
      <t>モノ</t>
    </rPh>
    <phoneticPr fontId="10"/>
  </si>
  <si>
    <t>フリガナ</t>
    <phoneticPr fontId="9"/>
  </si>
  <si>
    <t>名称</t>
    <rPh sb="0" eb="1">
      <t>ナ</t>
    </rPh>
    <rPh sb="1" eb="2">
      <t>ショウ</t>
    </rPh>
    <phoneticPr fontId="9"/>
  </si>
  <si>
    <t>主たる事務所の
所在地</t>
    <rPh sb="8" eb="11">
      <t>ショザイチ</t>
    </rPh>
    <phoneticPr fontId="9"/>
  </si>
  <si>
    <t>（郵便番号</t>
    <phoneticPr fontId="9"/>
  </si>
  <si>
    <t>-</t>
    <phoneticPr fontId="9"/>
  </si>
  <si>
    <t>）</t>
    <phoneticPr fontId="9"/>
  </si>
  <si>
    <t>都</t>
    <rPh sb="0" eb="1">
      <t>ト</t>
    </rPh>
    <phoneticPr fontId="9"/>
  </si>
  <si>
    <t>道</t>
    <rPh sb="0" eb="1">
      <t>ミチ</t>
    </rPh>
    <phoneticPr fontId="9"/>
  </si>
  <si>
    <t>市</t>
    <rPh sb="0" eb="1">
      <t>シ</t>
    </rPh>
    <phoneticPr fontId="9"/>
  </si>
  <si>
    <t>区</t>
    <rPh sb="0" eb="1">
      <t>ク</t>
    </rPh>
    <phoneticPr fontId="9"/>
  </si>
  <si>
    <t>府</t>
    <rPh sb="0" eb="1">
      <t>フ</t>
    </rPh>
    <phoneticPr fontId="9"/>
  </si>
  <si>
    <t>県</t>
    <rPh sb="0" eb="1">
      <t>ケン</t>
    </rPh>
    <phoneticPr fontId="9"/>
  </si>
  <si>
    <t>町</t>
    <rPh sb="0" eb="1">
      <t>マチ</t>
    </rPh>
    <phoneticPr fontId="9"/>
  </si>
  <si>
    <t>村</t>
    <rPh sb="0" eb="1">
      <t>ムラ</t>
    </rPh>
    <phoneticPr fontId="9"/>
  </si>
  <si>
    <t>連絡先</t>
    <rPh sb="0" eb="3">
      <t>レンラクサキ</t>
    </rPh>
    <phoneticPr fontId="9"/>
  </si>
  <si>
    <t>電話番号</t>
  </si>
  <si>
    <t>（内線）</t>
    <rPh sb="1" eb="3">
      <t>ナイセン</t>
    </rPh>
    <phoneticPr fontId="9"/>
  </si>
  <si>
    <t>ＦＡＸ番号</t>
  </si>
  <si>
    <t>Email</t>
    <phoneticPr fontId="9"/>
  </si>
  <si>
    <t>法人等の種類</t>
    <rPh sb="2" eb="3">
      <t>トウ</t>
    </rPh>
    <rPh sb="4" eb="6">
      <t>シュルイ</t>
    </rPh>
    <phoneticPr fontId="9"/>
  </si>
  <si>
    <t>代表者の職名・氏名・生年月日</t>
    <rPh sb="5" eb="6">
      <t>メイ</t>
    </rPh>
    <rPh sb="10" eb="12">
      <t>セイネン</t>
    </rPh>
    <rPh sb="12" eb="14">
      <t>ガッピ</t>
    </rPh>
    <phoneticPr fontId="9"/>
  </si>
  <si>
    <t>職名</t>
    <rPh sb="0" eb="2">
      <t>ショクメイ</t>
    </rPh>
    <phoneticPr fontId="9"/>
  </si>
  <si>
    <t>生年
月日</t>
    <rPh sb="0" eb="2">
      <t>セイネン</t>
    </rPh>
    <rPh sb="3" eb="5">
      <t>ガッピ</t>
    </rPh>
    <phoneticPr fontId="9"/>
  </si>
  <si>
    <t>氏　名</t>
    <rPh sb="0" eb="3">
      <t>シメイ</t>
    </rPh>
    <phoneticPr fontId="9"/>
  </si>
  <si>
    <t>代表者の住所</t>
  </si>
  <si>
    <t>同一所在地において行う事業等の種類</t>
  </si>
  <si>
    <t>介護保険事業所番号</t>
    <rPh sb="6" eb="7">
      <t>ショ</t>
    </rPh>
    <phoneticPr fontId="9"/>
  </si>
  <si>
    <t>（既に指定又は許可を受けている場合）</t>
    <rPh sb="1" eb="2">
      <t>スデ</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</si>
  <si>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</si>
  <si>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phoneticPr fontId="9"/>
  </si>
  <si>
    <t>備考</t>
    <rPh sb="0" eb="2">
      <t>ビコウ</t>
    </rPh>
    <phoneticPr fontId="9"/>
  </si>
  <si>
    <t>所在地</t>
    <rPh sb="0" eb="3">
      <t>ショザイチ</t>
    </rPh>
    <phoneticPr fontId="9"/>
  </si>
  <si>
    <t>名称</t>
    <rPh sb="0" eb="2">
      <t>メイショウ</t>
    </rPh>
    <phoneticPr fontId="9"/>
  </si>
  <si>
    <t>住所</t>
    <rPh sb="0" eb="2">
      <t>ジュウショ</t>
    </rPh>
    <phoneticPr fontId="9"/>
  </si>
  <si>
    <t>介護保険事業所番号</t>
    <rPh sb="0" eb="2">
      <t>カイゴ</t>
    </rPh>
    <rPh sb="2" eb="4">
      <t>ホケン</t>
    </rPh>
    <rPh sb="4" eb="7">
      <t>ジギョウショ</t>
    </rPh>
    <rPh sb="6" eb="7">
      <t>ショ</t>
    </rPh>
    <rPh sb="7" eb="9">
      <t>バンゴウ</t>
    </rPh>
    <phoneticPr fontId="9"/>
  </si>
  <si>
    <t>年</t>
    <rPh sb="0" eb="1">
      <t>ネン</t>
    </rPh>
    <phoneticPr fontId="9"/>
  </si>
  <si>
    <t>日</t>
    <rPh sb="0" eb="1">
      <t>ニチ</t>
    </rPh>
    <phoneticPr fontId="9"/>
  </si>
  <si>
    <t>変更届出書</t>
    <rPh sb="0" eb="2">
      <t>ヘンコウ</t>
    </rPh>
    <rPh sb="2" eb="4">
      <t>トドケデ</t>
    </rPh>
    <rPh sb="4" eb="5">
      <t>ショ</t>
    </rPh>
    <phoneticPr fontId="9"/>
  </si>
  <si>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</si>
  <si>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指定内容を変更した事業所等</t>
    <rPh sb="0" eb="2">
      <t>シテイ</t>
    </rPh>
    <rPh sb="2" eb="4">
      <t>ナイヨウ</t>
    </rPh>
    <rPh sb="5" eb="7">
      <t>ヘンコウ</t>
    </rPh>
    <rPh sb="9" eb="12">
      <t>ジギョウショ</t>
    </rPh>
    <rPh sb="12" eb="13">
      <t>トウ</t>
    </rPh>
    <phoneticPr fontId="9"/>
  </si>
  <si>
    <t>サービスの種類</t>
    <rPh sb="5" eb="7">
      <t>シュルイ</t>
    </rPh>
    <phoneticPr fontId="9"/>
  </si>
  <si>
    <t>変更年月日</t>
    <rPh sb="0" eb="2">
      <t>ヘンコウ</t>
    </rPh>
    <rPh sb="2" eb="5">
      <t>ネンガッピ</t>
    </rPh>
    <phoneticPr fontId="9"/>
  </si>
  <si>
    <t>月</t>
    <rPh sb="0" eb="1">
      <t>ガツ</t>
    </rPh>
    <phoneticPr fontId="9"/>
  </si>
  <si>
    <t>日</t>
    <rPh sb="0" eb="1">
      <t>ヒ</t>
    </rPh>
    <phoneticPr fontId="9"/>
  </si>
  <si>
    <t>変更があった事項（該当に○）</t>
    <rPh sb="0" eb="2">
      <t>ヘンコウ</t>
    </rPh>
    <rPh sb="6" eb="8">
      <t>ジコウ</t>
    </rPh>
    <rPh sb="9" eb="11">
      <t>ガイトウ</t>
    </rPh>
    <phoneticPr fontId="9"/>
  </si>
  <si>
    <t>変更の内容</t>
    <rPh sb="0" eb="2">
      <t>ヘンコウ</t>
    </rPh>
    <rPh sb="3" eb="5">
      <t>ナイヨウ</t>
    </rPh>
    <phoneticPr fontId="9"/>
  </si>
  <si>
    <t>（変更前）</t>
    <rPh sb="1" eb="3">
      <t>ヘンコウ</t>
    </rPh>
    <rPh sb="3" eb="4">
      <t>マエ</t>
    </rPh>
    <phoneticPr fontId="9"/>
  </si>
  <si>
    <t>申請者の名称</t>
    <rPh sb="0" eb="3">
      <t>シンセイシャ</t>
    </rPh>
    <rPh sb="4" eb="6">
      <t>メイショウ</t>
    </rPh>
    <phoneticPr fontId="9"/>
  </si>
  <si>
    <t>主たる事務所の所在地</t>
    <rPh sb="0" eb="1">
      <t>オモ</t>
    </rPh>
    <rPh sb="3" eb="5">
      <t>ジム</t>
    </rPh>
    <rPh sb="5" eb="6">
      <t>ショ</t>
    </rPh>
    <rPh sb="7" eb="10">
      <t>ショザイチ</t>
    </rPh>
    <phoneticPr fontId="9"/>
  </si>
  <si>
    <t>サービス提供責任者の氏名、生年月日、住所及び経歴</t>
    <phoneticPr fontId="9"/>
  </si>
  <si>
    <t>（変更後）</t>
    <rPh sb="1" eb="3">
      <t>ヘンコウ</t>
    </rPh>
    <rPh sb="3" eb="4">
      <t>ゴ</t>
    </rPh>
    <phoneticPr fontId="9"/>
  </si>
  <si>
    <t>運営規程</t>
    <phoneticPr fontId="9"/>
  </si>
  <si>
    <t>～</t>
    <phoneticPr fontId="9"/>
  </si>
  <si>
    <t>事 業 所</t>
  </si>
  <si>
    <t>名　　称</t>
    <rPh sb="0" eb="1">
      <t>メイ</t>
    </rPh>
    <rPh sb="3" eb="4">
      <t>ショウ</t>
    </rPh>
    <phoneticPr fontId="9"/>
  </si>
  <si>
    <t>連絡先</t>
    <rPh sb="0" eb="2">
      <t>レンラク</t>
    </rPh>
    <rPh sb="2" eb="3">
      <t>サキ</t>
    </rPh>
    <phoneticPr fontId="9"/>
  </si>
  <si>
    <t>管 理 者</t>
  </si>
  <si>
    <t>氏    名</t>
    <phoneticPr fontId="9"/>
  </si>
  <si>
    <t>生年月日</t>
    <phoneticPr fontId="9"/>
  </si>
  <si>
    <t>○人員に関する基準の確認に必要な事項</t>
    <phoneticPr fontId="9"/>
  </si>
  <si>
    <t>従業者の職種・員数</t>
    <phoneticPr fontId="9"/>
  </si>
  <si>
    <t>常　勤（人）</t>
    <phoneticPr fontId="9"/>
  </si>
  <si>
    <t>非常勤（人）</t>
    <phoneticPr fontId="9"/>
  </si>
  <si>
    <t>添付書類</t>
    <rPh sb="0" eb="2">
      <t>テンプ</t>
    </rPh>
    <rPh sb="2" eb="4">
      <t>ショルイ</t>
    </rPh>
    <phoneticPr fontId="9"/>
  </si>
  <si>
    <t>別添のとおり</t>
    <rPh sb="0" eb="2">
      <t>ベッテン</t>
    </rPh>
    <phoneticPr fontId="9"/>
  </si>
  <si>
    <t>事 業 所</t>
    <phoneticPr fontId="9"/>
  </si>
  <si>
    <t>平面図</t>
    <rPh sb="0" eb="3">
      <t>ヘイメンズ</t>
    </rPh>
    <phoneticPr fontId="9"/>
  </si>
  <si>
    <t>看護職員</t>
    <rPh sb="0" eb="2">
      <t>カンゴ</t>
    </rPh>
    <rPh sb="2" eb="4">
      <t>ショクイン</t>
    </rPh>
    <phoneticPr fontId="9"/>
  </si>
  <si>
    <t>介護職員</t>
    <rPh sb="0" eb="2">
      <t>カイゴ</t>
    </rPh>
    <rPh sb="2" eb="4">
      <t>ショクイン</t>
    </rPh>
    <phoneticPr fontId="9"/>
  </si>
  <si>
    <t>専従</t>
    <rPh sb="0" eb="1">
      <t>セン</t>
    </rPh>
    <rPh sb="1" eb="2">
      <t>ジュウ</t>
    </rPh>
    <phoneticPr fontId="9"/>
  </si>
  <si>
    <t>兼務</t>
    <rPh sb="0" eb="1">
      <t>ケン</t>
    </rPh>
    <rPh sb="1" eb="2">
      <t>ツトム</t>
    </rPh>
    <phoneticPr fontId="9"/>
  </si>
  <si>
    <t>備考</t>
    <phoneticPr fontId="9"/>
  </si>
  <si>
    <t>○設備に関する基準の確認に必要な事項</t>
    <phoneticPr fontId="9"/>
  </si>
  <si>
    <t>食堂及び機能訓練室の合計面積</t>
    <rPh sb="0" eb="2">
      <t>ショクドウ</t>
    </rPh>
    <rPh sb="2" eb="3">
      <t>オヨ</t>
    </rPh>
    <rPh sb="4" eb="6">
      <t>キノウ</t>
    </rPh>
    <rPh sb="6" eb="8">
      <t>クンレン</t>
    </rPh>
    <rPh sb="8" eb="9">
      <t>シツ</t>
    </rPh>
    <rPh sb="10" eb="12">
      <t>ゴウケイ</t>
    </rPh>
    <rPh sb="12" eb="14">
      <t>メンセキ</t>
    </rPh>
    <phoneticPr fontId="9"/>
  </si>
  <si>
    <t>㎡</t>
  </si>
  <si>
    <t>利用定員（同時利用）</t>
    <rPh sb="0" eb="2">
      <t>リヨウ</t>
    </rPh>
    <rPh sb="2" eb="4">
      <t>テイイン</t>
    </rPh>
    <rPh sb="5" eb="7">
      <t>ドウジ</t>
    </rPh>
    <rPh sb="7" eb="9">
      <t>リヨウ</t>
    </rPh>
    <phoneticPr fontId="9"/>
  </si>
  <si>
    <t>人</t>
    <rPh sb="0" eb="1">
      <t xml:space="preserve">ニン </t>
    </rPh>
    <phoneticPr fontId="9"/>
  </si>
  <si>
    <t>サービス提供単位１</t>
    <rPh sb="4" eb="6">
      <t>テイキョウ</t>
    </rPh>
    <phoneticPr fontId="9"/>
  </si>
  <si>
    <t>生活相談員</t>
    <rPh sb="0" eb="2">
      <t>セイカツ</t>
    </rPh>
    <rPh sb="2" eb="5">
      <t>ソウダンイン</t>
    </rPh>
    <phoneticPr fontId="9"/>
  </si>
  <si>
    <t>機能訓練指導員</t>
    <rPh sb="0" eb="2">
      <t>キノウ</t>
    </rPh>
    <rPh sb="2" eb="4">
      <t>クンレン</t>
    </rPh>
    <rPh sb="4" eb="7">
      <t>シドウイン</t>
    </rPh>
    <phoneticPr fontId="9"/>
  </si>
  <si>
    <t>営業日（該当に〇）</t>
    <rPh sb="0" eb="2">
      <t>エイギョウ</t>
    </rPh>
    <rPh sb="2" eb="3">
      <t>ビ</t>
    </rPh>
    <rPh sb="4" eb="6">
      <t>ガイトウ</t>
    </rPh>
    <phoneticPr fontId="9"/>
  </si>
  <si>
    <t>日曜日</t>
    <rPh sb="0" eb="3">
      <t>ニチヨウビ</t>
    </rPh>
    <phoneticPr fontId="9"/>
  </si>
  <si>
    <t>月曜日</t>
    <rPh sb="0" eb="3">
      <t>ゲツヨウビ</t>
    </rPh>
    <phoneticPr fontId="9"/>
  </si>
  <si>
    <t>火曜日</t>
    <rPh sb="0" eb="3">
      <t>カヨウビ</t>
    </rPh>
    <phoneticPr fontId="9"/>
  </si>
  <si>
    <t>水曜日</t>
    <rPh sb="0" eb="3">
      <t>スイヨウビ</t>
    </rPh>
    <phoneticPr fontId="9"/>
  </si>
  <si>
    <t>木曜日</t>
    <rPh sb="0" eb="3">
      <t>モクヨウビ</t>
    </rPh>
    <phoneticPr fontId="9"/>
  </si>
  <si>
    <t>金曜日</t>
    <rPh sb="0" eb="3">
      <t>キンヨウビ</t>
    </rPh>
    <phoneticPr fontId="9"/>
  </si>
  <si>
    <t>土曜日</t>
    <rPh sb="0" eb="3">
      <t>ドヨウビ</t>
    </rPh>
    <phoneticPr fontId="9"/>
  </si>
  <si>
    <t>祝日</t>
    <rPh sb="0" eb="2">
      <t>シュクジツ</t>
    </rPh>
    <phoneticPr fontId="9"/>
  </si>
  <si>
    <t>その他（年末年始休日等）</t>
    <phoneticPr fontId="9"/>
  </si>
  <si>
    <t>営業時間</t>
    <phoneticPr fontId="9"/>
  </si>
  <si>
    <t>：</t>
    <phoneticPr fontId="9"/>
  </si>
  <si>
    <t>曜日ごとに
異なる場合記入</t>
    <rPh sb="0" eb="2">
      <t>ヨウビ</t>
    </rPh>
    <rPh sb="6" eb="7">
      <t>コト</t>
    </rPh>
    <rPh sb="9" eb="11">
      <t>バアイ</t>
    </rPh>
    <rPh sb="11" eb="13">
      <t>キニュウ</t>
    </rPh>
    <phoneticPr fontId="9"/>
  </si>
  <si>
    <t>平日</t>
    <rPh sb="0" eb="2">
      <t>ヘイジツ</t>
    </rPh>
    <phoneticPr fontId="9"/>
  </si>
  <si>
    <t>日曜日・祝日</t>
    <rPh sb="0" eb="2">
      <t>ニチヨウ</t>
    </rPh>
    <rPh sb="2" eb="3">
      <t>ヒ</t>
    </rPh>
    <rPh sb="4" eb="6">
      <t>シュクジツ</t>
    </rPh>
    <phoneticPr fontId="9"/>
  </si>
  <si>
    <t>サービス提供時間</t>
    <rPh sb="4" eb="6">
      <t>テイキョウ</t>
    </rPh>
    <phoneticPr fontId="9"/>
  </si>
  <si>
    <t>利用定員</t>
    <rPh sb="0" eb="2">
      <t>リヨウ</t>
    </rPh>
    <rPh sb="2" eb="4">
      <t>テイイン</t>
    </rPh>
    <phoneticPr fontId="9"/>
  </si>
  <si>
    <t>人</t>
    <rPh sb="0" eb="1">
      <t>ヒト</t>
    </rPh>
    <phoneticPr fontId="9"/>
  </si>
  <si>
    <t>サービス提供単位２</t>
    <rPh sb="4" eb="6">
      <t>テイキョウ</t>
    </rPh>
    <phoneticPr fontId="9"/>
  </si>
  <si>
    <t>サービス提供単位３</t>
    <rPh sb="4" eb="6">
      <t>テイキョウ</t>
    </rPh>
    <phoneticPr fontId="9"/>
  </si>
  <si>
    <t>■サービス提供単位４以降</t>
    <rPh sb="5" eb="7">
      <t>テイキョウ</t>
    </rPh>
    <rPh sb="10" eb="12">
      <t>イコウ</t>
    </rPh>
    <phoneticPr fontId="9"/>
  </si>
  <si>
    <t>サービス提供単位４</t>
    <rPh sb="4" eb="6">
      <t>テイキョウ</t>
    </rPh>
    <phoneticPr fontId="9"/>
  </si>
  <si>
    <t>サービス提供単位５</t>
    <rPh sb="4" eb="6">
      <t>テイキョウ</t>
    </rPh>
    <phoneticPr fontId="9"/>
  </si>
  <si>
    <t>■複数事業所又はサービス提供単位４以降</t>
    <rPh sb="1" eb="3">
      <t>フクスウ</t>
    </rPh>
    <rPh sb="3" eb="6">
      <t>ジギョウショ</t>
    </rPh>
    <rPh sb="6" eb="7">
      <t>マタ</t>
    </rPh>
    <rPh sb="12" eb="14">
      <t>テイキョウ</t>
    </rPh>
    <phoneticPr fontId="9"/>
  </si>
  <si>
    <t>法人番号</t>
    <rPh sb="0" eb="2">
      <t>ホウジン</t>
    </rPh>
    <rPh sb="2" eb="4">
      <t>バンゴウ</t>
    </rPh>
    <phoneticPr fontId="9"/>
  </si>
  <si>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9"/>
  </si>
  <si>
    <t>市（区・町・村）長殿</t>
    <rPh sb="0" eb="1">
      <t>シ</t>
    </rPh>
    <rPh sb="2" eb="3">
      <t>ク</t>
    </rPh>
    <rPh sb="4" eb="5">
      <t>マチ</t>
    </rPh>
    <rPh sb="6" eb="7">
      <t>ムラ</t>
    </rPh>
    <rPh sb="8" eb="9">
      <t>オサ</t>
    </rPh>
    <rPh sb="9" eb="10">
      <t>ドノ</t>
    </rPh>
    <phoneticPr fontId="9"/>
  </si>
  <si>
    <t>代表者職名・氏名</t>
    <phoneticPr fontId="9"/>
  </si>
  <si>
    <t>　　　  法人の吸収合併又は吸収分割における指定申請時に☑</t>
    <phoneticPr fontId="9"/>
  </si>
  <si>
    <t>申請者</t>
    <rPh sb="0" eb="2">
      <t>シンセイ</t>
    </rPh>
    <rPh sb="2" eb="3">
      <t>シャ</t>
    </rPh>
    <phoneticPr fontId="9"/>
  </si>
  <si>
    <t>当該事業所で兼務する他の職種
（兼務の場合のみ記入）</t>
    <phoneticPr fontId="9"/>
  </si>
  <si>
    <t>別紙様式第三号（四）</t>
    <phoneticPr fontId="9"/>
  </si>
  <si>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9"/>
  </si>
  <si>
    <t>指定申請書</t>
    <phoneticPr fontId="9"/>
  </si>
  <si>
    <t>　  介護保険法に規定する事業所に係る指定を受けたいので、下記のとおり、関係書類を添えて申請します。</t>
    <rPh sb="15" eb="16">
      <t>ショ</t>
    </rPh>
    <phoneticPr fontId="9"/>
  </si>
  <si>
    <t>指定を受けようとする
事業所の種類</t>
    <rPh sb="0" eb="2">
      <t>シテイ</t>
    </rPh>
    <rPh sb="3" eb="4">
      <t>ウ</t>
    </rPh>
    <rPh sb="11" eb="13">
      <t>ジギョウ</t>
    </rPh>
    <rPh sb="13" eb="14">
      <t>ショ</t>
    </rPh>
    <rPh sb="15" eb="17">
      <t>シュルイ</t>
    </rPh>
    <phoneticPr fontId="9"/>
  </si>
  <si>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9"/>
  </si>
  <si>
    <t>既に指定（登録）を受けている事業等
（該当事業に○）</t>
    <rPh sb="5" eb="7">
      <t>トウロク</t>
    </rPh>
    <rPh sb="16" eb="17">
      <t>トウ</t>
    </rPh>
    <phoneticPr fontId="9"/>
  </si>
  <si>
    <t>指定申請をする事業等の開始予定年月日</t>
    <rPh sb="11" eb="13">
      <t>カイシ</t>
    </rPh>
    <rPh sb="13" eb="15">
      <t>ヨテイ</t>
    </rPh>
    <rPh sb="15" eb="18">
      <t>ネンガッピ</t>
    </rPh>
    <phoneticPr fontId="9"/>
  </si>
  <si>
    <t>様 式</t>
    <rPh sb="0" eb="1">
      <t>サマ</t>
    </rPh>
    <rPh sb="2" eb="3">
      <t>シキ</t>
    </rPh>
    <phoneticPr fontId="9"/>
  </si>
  <si>
    <t>介護予防訪問介護相当サービス</t>
    <rPh sb="0" eb="2">
      <t>カイゴ</t>
    </rPh>
    <rPh sb="2" eb="4">
      <t>ヨボウ</t>
    </rPh>
    <rPh sb="4" eb="6">
      <t>ホウモン</t>
    </rPh>
    <rPh sb="6" eb="8">
      <t>カイゴ</t>
    </rPh>
    <rPh sb="8" eb="10">
      <t>ソウトウ</t>
    </rPh>
    <phoneticPr fontId="9"/>
  </si>
  <si>
    <t>付表第
三号
（一）</t>
    <rPh sb="0" eb="2">
      <t>フヒョウ</t>
    </rPh>
    <rPh sb="2" eb="3">
      <t>ダイ</t>
    </rPh>
    <rPh sb="4" eb="6">
      <t>サンゴウ</t>
    </rPh>
    <rPh sb="8" eb="9">
      <t>イチ</t>
    </rPh>
    <phoneticPr fontId="9"/>
  </si>
  <si>
    <t>緩和した基準による訪問型サービス（定率）</t>
    <rPh sb="0" eb="2">
      <t>カンワ</t>
    </rPh>
    <rPh sb="4" eb="6">
      <t>キジュン</t>
    </rPh>
    <rPh sb="9" eb="12">
      <t>ホウモンガタ</t>
    </rPh>
    <rPh sb="17" eb="19">
      <t>テイリツ</t>
    </rPh>
    <phoneticPr fontId="9"/>
  </si>
  <si>
    <t>緩和した基準による訪問型サービス（定額）</t>
    <rPh sb="0" eb="2">
      <t>カンワ</t>
    </rPh>
    <rPh sb="4" eb="6">
      <t>キジュン</t>
    </rPh>
    <rPh sb="9" eb="12">
      <t>ホウモンガタ</t>
    </rPh>
    <rPh sb="17" eb="19">
      <t>テイガク</t>
    </rPh>
    <phoneticPr fontId="9"/>
  </si>
  <si>
    <t>介護予防通所介護相当サービス</t>
    <rPh sb="0" eb="2">
      <t>カイゴ</t>
    </rPh>
    <rPh sb="2" eb="4">
      <t>ヨボウ</t>
    </rPh>
    <rPh sb="4" eb="6">
      <t>ツウショ</t>
    </rPh>
    <rPh sb="6" eb="8">
      <t>カイゴ</t>
    </rPh>
    <rPh sb="8" eb="10">
      <t>ソウトウ</t>
    </rPh>
    <phoneticPr fontId="9"/>
  </si>
  <si>
    <t>付表第
三号
（二）</t>
    <rPh sb="0" eb="2">
      <t>フヒョウ</t>
    </rPh>
    <rPh sb="2" eb="3">
      <t>ダイ</t>
    </rPh>
    <rPh sb="4" eb="6">
      <t>サンゴウ</t>
    </rPh>
    <rPh sb="8" eb="9">
      <t>ニ</t>
    </rPh>
    <phoneticPr fontId="9"/>
  </si>
  <si>
    <t>緩和した基準による通所型サービス（定率）</t>
    <rPh sb="0" eb="2">
      <t>カンワ</t>
    </rPh>
    <rPh sb="4" eb="6">
      <t>キジュン</t>
    </rPh>
    <rPh sb="9" eb="12">
      <t>ツウショガタ</t>
    </rPh>
    <rPh sb="17" eb="19">
      <t>テイリツ</t>
    </rPh>
    <phoneticPr fontId="9"/>
  </si>
  <si>
    <t>緩和した基準による通所型サービス（定額）</t>
    <rPh sb="0" eb="2">
      <t>カンワ</t>
    </rPh>
    <rPh sb="4" eb="6">
      <t>キジュン</t>
    </rPh>
    <rPh sb="9" eb="12">
      <t>ツウショガタ</t>
    </rPh>
    <rPh sb="17" eb="19">
      <t>テイガク</t>
    </rPh>
    <phoneticPr fontId="9"/>
  </si>
  <si>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9"/>
  </si>
  <si>
    <t>　訪問介護</t>
    <rPh sb="1" eb="3">
      <t>ホウモン</t>
    </rPh>
    <rPh sb="3" eb="5">
      <t>カイゴ</t>
    </rPh>
    <phoneticPr fontId="9"/>
  </si>
  <si>
    <t>　基準該当訪問介護</t>
    <rPh sb="1" eb="3">
      <t>キジュン</t>
    </rPh>
    <rPh sb="3" eb="5">
      <t>ガイトウ</t>
    </rPh>
    <rPh sb="5" eb="7">
      <t>ホウモン</t>
    </rPh>
    <rPh sb="7" eb="9">
      <t>カイゴ</t>
    </rPh>
    <phoneticPr fontId="9"/>
  </si>
  <si>
    <t>　通所介護</t>
    <rPh sb="1" eb="3">
      <t>ツウショ</t>
    </rPh>
    <rPh sb="3" eb="5">
      <t>カイゴ</t>
    </rPh>
    <phoneticPr fontId="9"/>
  </si>
  <si>
    <t>　基準該当通所介護</t>
    <rPh sb="1" eb="3">
      <t>キジュン</t>
    </rPh>
    <rPh sb="3" eb="5">
      <t>ガイトウ</t>
    </rPh>
    <rPh sb="5" eb="7">
      <t>ツウショ</t>
    </rPh>
    <rPh sb="7" eb="9">
      <t>カイゴ</t>
    </rPh>
    <phoneticPr fontId="9"/>
  </si>
  <si>
    <t>　地域密着型通所介護</t>
    <rPh sb="1" eb="3">
      <t>チイキ</t>
    </rPh>
    <rPh sb="3" eb="6">
      <t>ミッチャクガタ</t>
    </rPh>
    <rPh sb="6" eb="8">
      <t>ツウショ</t>
    </rPh>
    <rPh sb="8" eb="10">
      <t>カイゴ</t>
    </rPh>
    <phoneticPr fontId="9"/>
  </si>
  <si>
    <t>指定を受けている他市町村名</t>
    <rPh sb="0" eb="2">
      <t>シテイ</t>
    </rPh>
    <rPh sb="3" eb="4">
      <t>ウ</t>
    </rPh>
    <rPh sb="8" eb="9">
      <t>タ</t>
    </rPh>
    <rPh sb="9" eb="12">
      <t>シチョウソン</t>
    </rPh>
    <rPh sb="12" eb="13">
      <t>メイ</t>
    </rPh>
    <phoneticPr fontId="9"/>
  </si>
  <si>
    <t>定率</t>
    <phoneticPr fontId="9"/>
  </si>
  <si>
    <t>定額</t>
    <rPh sb="1" eb="2">
      <t>ガク</t>
    </rPh>
    <phoneticPr fontId="9"/>
  </si>
  <si>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9"/>
  </si>
  <si>
    <t>サービス種類（該当に〇）</t>
    <rPh sb="4" eb="6">
      <t>シュルイ</t>
    </rPh>
    <rPh sb="7" eb="9">
      <t>ガイトウ</t>
    </rPh>
    <phoneticPr fontId="9"/>
  </si>
  <si>
    <t>介護予防通所介護相当サービス</t>
    <phoneticPr fontId="9"/>
  </si>
  <si>
    <t>緩和した基準による通所型サービス</t>
    <phoneticPr fontId="9"/>
  </si>
  <si>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9"/>
  </si>
  <si>
    <t>（参考） 通所型サービス事業所の指定等に係る記載事項記入欄不足時の資料</t>
    <rPh sb="1" eb="3">
      <t>サンコウ</t>
    </rPh>
    <rPh sb="18" eb="19">
      <t>トウ</t>
    </rPh>
    <phoneticPr fontId="9"/>
  </si>
  <si>
    <t>（通所型サービス事業を事業所所在地以外の場所で一部実施する場合）</t>
    <phoneticPr fontId="9"/>
  </si>
  <si>
    <t>１
２
３
４
５
６</t>
    <phoneticPr fontId="9"/>
  </si>
  <si>
    <t>兼務先の名称、所在地</t>
    <rPh sb="0" eb="2">
      <t>ケンム</t>
    </rPh>
    <rPh sb="2" eb="3">
      <t>サキ</t>
    </rPh>
    <rPh sb="4" eb="6">
      <t>メイショウ</t>
    </rPh>
    <rPh sb="7" eb="10">
      <t>ショザイチ</t>
    </rPh>
    <phoneticPr fontId="9"/>
  </si>
  <si>
    <t>他の事業所、施設等の職務との兼務
（兼務の場合のみ記入）</t>
    <rPh sb="8" eb="9">
      <t>トウ</t>
    </rPh>
    <rPh sb="10" eb="12">
      <t>ショクム</t>
    </rPh>
    <phoneticPr fontId="9"/>
  </si>
  <si>
    <t>兼務先のサービス種別、兼務する職種及び勤務時間等</t>
    <rPh sb="0" eb="2">
      <t>ケンム</t>
    </rPh>
    <rPh sb="2" eb="3">
      <t>サキ</t>
    </rPh>
    <rPh sb="8" eb="10">
      <t>シュベツ</t>
    </rPh>
    <phoneticPr fontId="9"/>
  </si>
  <si>
    <t xml:space="preserve">１
２
３
４
５
６
</t>
    <phoneticPr fontId="9"/>
  </si>
  <si>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9"/>
  </si>
  <si>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9"/>
  </si>
  <si>
    <t>再開届出書</t>
    <rPh sb="0" eb="2">
      <t>サイカイ</t>
    </rPh>
    <rPh sb="2" eb="4">
      <t>トドケデ</t>
    </rPh>
    <rPh sb="4" eb="5">
      <t>ショ</t>
    </rPh>
    <phoneticPr fontId="9"/>
  </si>
  <si>
    <t>次のとおり事業を再開しましたので届け出ます。</t>
    <rPh sb="0" eb="1">
      <t>ツギ</t>
    </rPh>
    <rPh sb="5" eb="7">
      <t>ジギョウ</t>
    </rPh>
    <rPh sb="8" eb="10">
      <t>サイカイ</t>
    </rPh>
    <rPh sb="16" eb="17">
      <t>トド</t>
    </rPh>
    <rPh sb="18" eb="19">
      <t>デ</t>
    </rPh>
    <phoneticPr fontId="9"/>
  </si>
  <si>
    <t>再開した年月日</t>
    <rPh sb="0" eb="2">
      <t>サイカイ</t>
    </rPh>
    <rPh sb="4" eb="7">
      <t>ネンガッピ</t>
    </rPh>
    <phoneticPr fontId="9"/>
  </si>
  <si>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</si>
  <si>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9"/>
  </si>
  <si>
    <t>次のとおり事業を廃止（休止）するので届け出ます。</t>
    <rPh sb="0" eb="1">
      <t>ツギ</t>
    </rPh>
    <rPh sb="5" eb="7">
      <t>ジギョウ</t>
    </rPh>
    <rPh sb="8" eb="10">
      <t>ハイシ</t>
    </rPh>
    <rPh sb="11" eb="13">
      <t>キュウシ</t>
    </rPh>
    <rPh sb="18" eb="19">
      <t>トド</t>
    </rPh>
    <rPh sb="20" eb="21">
      <t>デ</t>
    </rPh>
    <phoneticPr fontId="9"/>
  </si>
  <si>
    <t>廃止・休止の別</t>
    <rPh sb="0" eb="2">
      <t>ハイシ</t>
    </rPh>
    <rPh sb="3" eb="5">
      <t>キュウシ</t>
    </rPh>
    <rPh sb="6" eb="7">
      <t>ベツ</t>
    </rPh>
    <phoneticPr fontId="9"/>
  </si>
  <si>
    <t>廃止</t>
    <rPh sb="0" eb="2">
      <t>ハイシ</t>
    </rPh>
    <phoneticPr fontId="9"/>
  </si>
  <si>
    <t>・</t>
    <phoneticPr fontId="9"/>
  </si>
  <si>
    <t>休止</t>
    <rPh sb="0" eb="2">
      <t>キュウシ</t>
    </rPh>
    <phoneticPr fontId="9"/>
  </si>
  <si>
    <t>廃止・休止する年月日</t>
    <rPh sb="0" eb="2">
      <t>ハイシ</t>
    </rPh>
    <rPh sb="3" eb="5">
      <t>キュウシ</t>
    </rPh>
    <rPh sb="7" eb="10">
      <t>ネンガッピ</t>
    </rPh>
    <phoneticPr fontId="9"/>
  </si>
  <si>
    <t>廃止・休止する理由</t>
    <rPh sb="0" eb="2">
      <t>ハイシ</t>
    </rPh>
    <rPh sb="3" eb="5">
      <t>キュウシ</t>
    </rPh>
    <rPh sb="7" eb="9">
      <t>リユウ</t>
    </rPh>
    <phoneticPr fontId="9"/>
  </si>
  <si>
    <t>休止予定期間</t>
    <rPh sb="0" eb="2">
      <t>キュウシ</t>
    </rPh>
    <rPh sb="2" eb="4">
      <t>ヨテイ</t>
    </rPh>
    <rPh sb="4" eb="6">
      <t>キカン</t>
    </rPh>
    <phoneticPr fontId="9"/>
  </si>
  <si>
    <t>休止日</t>
    <rPh sb="0" eb="2">
      <t>キュウシ</t>
    </rPh>
    <rPh sb="2" eb="3">
      <t>ビ</t>
    </rPh>
    <phoneticPr fontId="9"/>
  </si>
  <si>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9"/>
  </si>
  <si>
    <t>廃止（休止）する事業所</t>
    <rPh sb="0" eb="2">
      <t>ハイシ</t>
    </rPh>
    <rPh sb="3" eb="5">
      <t>キュウシ</t>
    </rPh>
    <rPh sb="8" eb="11">
      <t>ジギョウショ</t>
    </rPh>
    <phoneticPr fontId="9"/>
  </si>
  <si>
    <t>再開した事業所</t>
    <rPh sb="0" eb="2">
      <t>サイカイ</t>
    </rPh>
    <rPh sb="4" eb="7">
      <t>ジギョウショ</t>
    </rPh>
    <phoneticPr fontId="9"/>
  </si>
  <si>
    <t>別紙様式第三号（一）</t>
    <phoneticPr fontId="9"/>
  </si>
  <si>
    <t>事業所の名称</t>
    <rPh sb="0" eb="3">
      <t>ジギョウショ</t>
    </rPh>
    <rPh sb="4" eb="6">
      <t>メイショウ</t>
    </rPh>
    <phoneticPr fontId="9"/>
  </si>
  <si>
    <t>事業所の所在地</t>
    <rPh sb="0" eb="3">
      <t>ジギョウショ</t>
    </rPh>
    <rPh sb="4" eb="7">
      <t>ショザイチ</t>
    </rPh>
    <phoneticPr fontId="9"/>
  </si>
  <si>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9"/>
  </si>
  <si>
    <t>登記事項証明書・条例等（当該事業に関するものに限る。）</t>
    <rPh sb="0" eb="2">
      <t>トウキ</t>
    </rPh>
    <rPh sb="2" eb="4">
      <t>ジコウ</t>
    </rPh>
    <rPh sb="4" eb="7">
      <t>ショウメイショ</t>
    </rPh>
    <rPh sb="8" eb="11">
      <t>ジョウレイナド</t>
    </rPh>
    <phoneticPr fontId="9"/>
  </si>
  <si>
    <t>事業所の建物の構造及び平面図並びに設備の概要</t>
    <phoneticPr fontId="9"/>
  </si>
  <si>
    <t>利用者の推定数、利用者の定員</t>
    <rPh sb="0" eb="3">
      <t>リヨウシャ</t>
    </rPh>
    <rPh sb="4" eb="7">
      <t>スイテイスウ</t>
    </rPh>
    <rPh sb="8" eb="11">
      <t>リヨウシャ</t>
    </rPh>
    <rPh sb="12" eb="14">
      <t>テイイン</t>
    </rPh>
    <phoneticPr fontId="9"/>
  </si>
  <si>
    <t>事業所の管理者の氏名、生年月日及び住所</t>
    <phoneticPr fontId="9"/>
  </si>
  <si>
    <t>その他</t>
    <rPh sb="2" eb="3">
      <t>タ</t>
    </rPh>
    <phoneticPr fontId="9"/>
  </si>
  <si>
    <t xml:space="preserve">１
２
</t>
    <phoneticPr fontId="9"/>
  </si>
  <si>
    <t>別紙様式第三号（二）</t>
    <phoneticPr fontId="9"/>
  </si>
  <si>
    <t>別紙様式第三号（三）</t>
    <phoneticPr fontId="9"/>
  </si>
  <si>
    <t>現にサービスを
受けている者に対する措置</t>
    <rPh sb="0" eb="1">
      <t>ゲン</t>
    </rPh>
    <rPh sb="8" eb="9">
      <t>ウ</t>
    </rPh>
    <rPh sb="13" eb="14">
      <t>モノ</t>
    </rPh>
    <rPh sb="15" eb="16">
      <t>タイ</t>
    </rPh>
    <rPh sb="18" eb="20">
      <t>ソチ</t>
    </rPh>
    <phoneticPr fontId="9"/>
  </si>
  <si>
    <t>別紙様式第三号（五）</t>
    <phoneticPr fontId="9"/>
  </si>
  <si>
    <t>指定更新申請書</t>
    <rPh sb="2" eb="4">
      <t>コウシン</t>
    </rPh>
    <phoneticPr fontId="9"/>
  </si>
  <si>
    <t>所在地</t>
    <rPh sb="0" eb="3">
      <t>ショザイチ</t>
    </rPh>
    <phoneticPr fontId="10"/>
  </si>
  <si>
    <t>名称</t>
    <rPh sb="0" eb="2">
      <t>メイショウ</t>
    </rPh>
    <phoneticPr fontId="10"/>
  </si>
  <si>
    <t>代表者職名・氏名</t>
    <phoneticPr fontId="10"/>
  </si>
  <si>
    <t>　  介護保険法に規定する事業所に係る指定の更新を受けたいので、下記のとおり、関係書類を添えて申請します。</t>
    <rPh sb="15" eb="16">
      <t>ショ</t>
    </rPh>
    <rPh sb="22" eb="24">
      <t>コウシン</t>
    </rPh>
    <phoneticPr fontId="9"/>
  </si>
  <si>
    <t>生年月日</t>
    <rPh sb="0" eb="2">
      <t>セイネン</t>
    </rPh>
    <rPh sb="2" eb="4">
      <t>ガッピ</t>
    </rPh>
    <phoneticPr fontId="9"/>
  </si>
  <si>
    <t>事 業 所</t>
    <rPh sb="0" eb="1">
      <t>コト</t>
    </rPh>
    <rPh sb="2" eb="3">
      <t>ギョウ</t>
    </rPh>
    <rPh sb="4" eb="5">
      <t>ジョ</t>
    </rPh>
    <phoneticPr fontId="10"/>
  </si>
  <si>
    <t>事業等の種類</t>
    <rPh sb="0" eb="2">
      <t>ジギョウ</t>
    </rPh>
    <rPh sb="2" eb="3">
      <t>トウ</t>
    </rPh>
    <rPh sb="4" eb="6">
      <t>シュルイ</t>
    </rPh>
    <phoneticPr fontId="10"/>
  </si>
  <si>
    <t>介護保険事業所番号</t>
    <phoneticPr fontId="10"/>
  </si>
  <si>
    <t>指定有効期間満了日</t>
    <rPh sb="0" eb="2">
      <t>シテイ</t>
    </rPh>
    <rPh sb="2" eb="4">
      <t>ユウコウ</t>
    </rPh>
    <rPh sb="4" eb="6">
      <t>キカン</t>
    </rPh>
    <rPh sb="6" eb="9">
      <t>マンリョウビ</t>
    </rPh>
    <phoneticPr fontId="10"/>
  </si>
  <si>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</si>
  <si>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10"/>
  </si>
  <si>
    <t>生年月日</t>
    <rPh sb="0" eb="2">
      <t>セイネン</t>
    </rPh>
    <rPh sb="2" eb="4">
      <t>ガッピ</t>
    </rPh>
    <phoneticPr fontId="10"/>
  </si>
  <si>
    <t>氏名</t>
    <rPh sb="0" eb="2">
      <t>シメイ</t>
    </rPh>
    <phoneticPr fontId="9"/>
  </si>
  <si>
    <t>備考</t>
    <rPh sb="0" eb="2">
      <t>ビコウ</t>
    </rPh>
    <phoneticPr fontId="10"/>
  </si>
  <si>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</si>
  <si>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9"/>
  </si>
  <si>
    <t>（別添）</t>
    <rPh sb="1" eb="3">
      <t>ベッテン</t>
    </rPh>
    <phoneticPr fontId="9"/>
  </si>
  <si>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9"/>
  </si>
  <si>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9"/>
  </si>
  <si>
    <t>標準様式</t>
    <rPh sb="0" eb="2">
      <t>ヒョウジュン</t>
    </rPh>
    <rPh sb="2" eb="4">
      <t>ヨウシキ</t>
    </rPh>
    <phoneticPr fontId="9"/>
  </si>
  <si>
    <t>新規指定申請
（※１）</t>
    <rPh sb="0" eb="2">
      <t>シンキ</t>
    </rPh>
    <rPh sb="2" eb="4">
      <t>シテイ</t>
    </rPh>
    <rPh sb="4" eb="6">
      <t>シンセイ</t>
    </rPh>
    <phoneticPr fontId="9"/>
  </si>
  <si>
    <t>更新申請
（※２）</t>
    <rPh sb="0" eb="2">
      <t>コウシン</t>
    </rPh>
    <rPh sb="2" eb="4">
      <t>シンセイ</t>
    </rPh>
    <phoneticPr fontId="9"/>
  </si>
  <si>
    <t>登記事項証明書又は条例等</t>
    <rPh sb="0" eb="2">
      <t>トウキ</t>
    </rPh>
    <rPh sb="2" eb="4">
      <t>ジコウ</t>
    </rPh>
    <rPh sb="4" eb="7">
      <t>ショウメイショ</t>
    </rPh>
    <rPh sb="7" eb="8">
      <t>マタ</t>
    </rPh>
    <rPh sb="9" eb="11">
      <t>ジョウレイ</t>
    </rPh>
    <rPh sb="11" eb="12">
      <t>トウ</t>
    </rPh>
    <phoneticPr fontId="9"/>
  </si>
  <si>
    <t>添付</t>
    <rPh sb="0" eb="2">
      <t>テンプ</t>
    </rPh>
    <phoneticPr fontId="58"/>
  </si>
  <si>
    <t>添付省略</t>
    <phoneticPr fontId="5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</si>
  <si>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9"/>
  </si>
  <si>
    <t>標準様式１</t>
    <rPh sb="2" eb="4">
      <t>ヨウシキ</t>
    </rPh>
    <phoneticPr fontId="9"/>
  </si>
  <si>
    <t>標準様式２</t>
    <rPh sb="2" eb="4">
      <t>ヨウシキ</t>
    </rPh>
    <phoneticPr fontId="9"/>
  </si>
  <si>
    <t>設備等一覧表</t>
    <rPh sb="0" eb="2">
      <t>セツビ</t>
    </rPh>
    <rPh sb="2" eb="3">
      <t>トウ</t>
    </rPh>
    <rPh sb="3" eb="6">
      <t>イチランヒョウ</t>
    </rPh>
    <phoneticPr fontId="9"/>
  </si>
  <si>
    <t>標準様式３</t>
    <rPh sb="2" eb="4">
      <t>ヨウシキ</t>
    </rPh>
    <phoneticPr fontId="9"/>
  </si>
  <si>
    <t>運営規程</t>
    <rPh sb="0" eb="2">
      <t>ウンエイ</t>
    </rPh>
    <rPh sb="2" eb="4">
      <t>キテイ</t>
    </rPh>
    <phoneticPr fontId="9"/>
  </si>
  <si>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9"/>
  </si>
  <si>
    <t>標準様式４</t>
    <rPh sb="2" eb="4">
      <t>ヨウシキ</t>
    </rPh>
    <phoneticPr fontId="9"/>
  </si>
  <si>
    <t>誓約書</t>
    <rPh sb="0" eb="3">
      <t>セイヤクショ</t>
    </rPh>
    <phoneticPr fontId="9"/>
  </si>
  <si>
    <t>標準様式５</t>
    <rPh sb="2" eb="4">
      <t>ヨウシキ</t>
    </rPh>
    <phoneticPr fontId="9"/>
  </si>
  <si>
    <t>※１</t>
    <phoneticPr fontId="9"/>
  </si>
  <si>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9"/>
  </si>
  <si>
    <t>※２</t>
    <phoneticPr fontId="9"/>
  </si>
  <si>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9"/>
  </si>
  <si>
    <t>提出者（問合先）</t>
    <rPh sb="0" eb="2">
      <t>テイシュツ</t>
    </rPh>
    <rPh sb="2" eb="3">
      <t>シャ</t>
    </rPh>
    <rPh sb="4" eb="6">
      <t>トイアワ</t>
    </rPh>
    <rPh sb="6" eb="7">
      <t>サキ</t>
    </rPh>
    <phoneticPr fontId="9"/>
  </si>
  <si>
    <t>事業所名</t>
    <rPh sb="0" eb="3">
      <t>ジギョウショ</t>
    </rPh>
    <rPh sb="3" eb="4">
      <t>メイ</t>
    </rPh>
    <phoneticPr fontId="9"/>
  </si>
  <si>
    <t>担当者名</t>
    <rPh sb="0" eb="3">
      <t>タントウシャ</t>
    </rPh>
    <rPh sb="3" eb="4">
      <t>メイ</t>
    </rPh>
    <phoneticPr fontId="9"/>
  </si>
  <si>
    <t>電　話</t>
    <rPh sb="0" eb="1">
      <t>デン</t>
    </rPh>
    <rPh sb="2" eb="3">
      <t>ハナシ</t>
    </rPh>
    <phoneticPr fontId="9"/>
  </si>
  <si>
    <t>ﾒｰﾙｱﾄﾞﾚｽ</t>
    <phoneticPr fontId="9"/>
  </si>
  <si>
    <t>（標準様式１）</t>
    <rPh sb="1" eb="3">
      <t>ヒョウジュン</t>
    </rPh>
    <rPh sb="3" eb="5">
      <t>ヨウシキ</t>
    </rPh>
    <phoneticPr fontId="9"/>
  </si>
  <si>
    <t>従業者の勤務の体制及び勤務形態一覧表　</t>
  </si>
  <si>
    <t>サービス種別（</t>
    <rPh sb="4" eb="6">
      <t>シュベツ</t>
    </rPh>
    <phoneticPr fontId="58"/>
  </si>
  <si>
    <t>介護予防通所介護相当サービス</t>
    <rPh sb="0" eb="2">
      <t>カイゴ</t>
    </rPh>
    <rPh sb="2" eb="4">
      <t>ヨボウ</t>
    </rPh>
    <rPh sb="4" eb="6">
      <t>ツウショ</t>
    </rPh>
    <rPh sb="6" eb="8">
      <t>カイゴ</t>
    </rPh>
    <rPh sb="8" eb="10">
      <t>ソウトウ</t>
    </rPh>
    <phoneticPr fontId="58"/>
  </si>
  <si>
    <t>）</t>
    <phoneticPr fontId="58"/>
  </si>
  <si>
    <t>令和</t>
    <rPh sb="0" eb="2">
      <t>レイワ</t>
    </rPh>
    <phoneticPr fontId="58"/>
  </si>
  <si>
    <t>(</t>
    <phoneticPr fontId="58"/>
  </si>
  <si>
    <t>)</t>
    <phoneticPr fontId="58"/>
  </si>
  <si>
    <t>年</t>
    <rPh sb="0" eb="1">
      <t>ネン</t>
    </rPh>
    <phoneticPr fontId="58"/>
  </si>
  <si>
    <t>月</t>
    <rPh sb="0" eb="1">
      <t>ゲツ</t>
    </rPh>
    <phoneticPr fontId="58"/>
  </si>
  <si>
    <t>事業所名（</t>
    <rPh sb="0" eb="3">
      <t>ジギョウショ</t>
    </rPh>
    <rPh sb="3" eb="4">
      <t>メイ</t>
    </rPh>
    <phoneticPr fontId="58"/>
  </si>
  <si>
    <t>(1)</t>
    <phoneticPr fontId="58"/>
  </si>
  <si>
    <t>４週</t>
  </si>
  <si>
    <t>(2)</t>
    <phoneticPr fontId="5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</si>
  <si>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8"/>
  </si>
  <si>
    <t>時間/週</t>
    <rPh sb="0" eb="2">
      <t>ジカン</t>
    </rPh>
    <rPh sb="3" eb="4">
      <t>シュウ</t>
    </rPh>
    <phoneticPr fontId="58"/>
  </si>
  <si>
    <t>時間/月</t>
    <rPh sb="0" eb="2">
      <t>ジカン</t>
    </rPh>
    <rPh sb="3" eb="4">
      <t>ツキ</t>
    </rPh>
    <phoneticPr fontId="58"/>
  </si>
  <si>
    <t>当月の日数</t>
    <rPh sb="0" eb="2">
      <t>トウゲツ</t>
    </rPh>
    <rPh sb="3" eb="5">
      <t>ニッスウ</t>
    </rPh>
    <phoneticPr fontId="58"/>
  </si>
  <si>
    <t>日</t>
    <rPh sb="0" eb="1">
      <t>ニチ</t>
    </rPh>
    <phoneticPr fontId="58"/>
  </si>
  <si>
    <t>(4) 事業所全体のサービス提供単位数</t>
    <phoneticPr fontId="58"/>
  </si>
  <si>
    <t>単位</t>
    <rPh sb="0" eb="2">
      <t>タンイ</t>
    </rPh>
    <phoneticPr fontId="58"/>
  </si>
  <si>
    <t>単位目</t>
    <rPh sb="0" eb="2">
      <t>タンイ</t>
    </rPh>
    <rPh sb="2" eb="3">
      <t>メ</t>
    </rPh>
    <phoneticPr fontId="58"/>
  </si>
  <si>
    <t xml:space="preserve">(5) 当該サービス提供単位のサービス提供時間 </t>
    <rPh sb="4" eb="6">
      <t>トウガイ</t>
    </rPh>
    <rPh sb="10" eb="12">
      <t>テイキョウ</t>
    </rPh>
    <rPh sb="12" eb="14">
      <t>タンイ</t>
    </rPh>
    <rPh sb="19" eb="21">
      <t>テイキョウ</t>
    </rPh>
    <rPh sb="21" eb="23">
      <t>ジカン</t>
    </rPh>
    <phoneticPr fontId="58"/>
  </si>
  <si>
    <t>～</t>
    <phoneticPr fontId="58"/>
  </si>
  <si>
    <t>（計</t>
    <rPh sb="1" eb="2">
      <t>ケイ</t>
    </rPh>
    <phoneticPr fontId="58"/>
  </si>
  <si>
    <t>時間）</t>
    <rPh sb="0" eb="2">
      <t>ジカン</t>
    </rPh>
    <phoneticPr fontId="58"/>
  </si>
  <si>
    <t>No</t>
    <phoneticPr fontId="58"/>
  </si>
  <si>
    <t>(6) 
職種</t>
    <phoneticPr fontId="9"/>
  </si>
  <si>
    <t>(7)
勤務
形態</t>
    <phoneticPr fontId="9"/>
  </si>
  <si>
    <t>(8)
資格</t>
    <rPh sb="4" eb="6">
      <t>シカク</t>
    </rPh>
    <phoneticPr fontId="58"/>
  </si>
  <si>
    <t>(9) 氏　名</t>
    <phoneticPr fontId="9"/>
  </si>
  <si>
    <t>(10)</t>
    <phoneticPr fontId="58"/>
  </si>
  <si>
    <t>(12)
週平均
勤務時間
数</t>
    <phoneticPr fontId="58"/>
  </si>
  <si>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9"/>
  </si>
  <si>
    <t>1週目</t>
    <rPh sb="1" eb="2">
      <t>シュウ</t>
    </rPh>
    <rPh sb="2" eb="3">
      <t>メ</t>
    </rPh>
    <phoneticPr fontId="58"/>
  </si>
  <si>
    <t>2週目</t>
    <rPh sb="1" eb="2">
      <t>シュウ</t>
    </rPh>
    <rPh sb="2" eb="3">
      <t>メ</t>
    </rPh>
    <phoneticPr fontId="58"/>
  </si>
  <si>
    <t>3週目</t>
    <rPh sb="1" eb="2">
      <t>シュウ</t>
    </rPh>
    <rPh sb="2" eb="3">
      <t>メ</t>
    </rPh>
    <phoneticPr fontId="58"/>
  </si>
  <si>
    <t>4週目</t>
    <rPh sb="1" eb="2">
      <t>シュウ</t>
    </rPh>
    <rPh sb="2" eb="3">
      <t>メ</t>
    </rPh>
    <phoneticPr fontId="58"/>
  </si>
  <si>
    <t>5週目</t>
    <rPh sb="1" eb="2">
      <t>シュウ</t>
    </rPh>
    <rPh sb="2" eb="3">
      <t>メ</t>
    </rPh>
    <phoneticPr fontId="58"/>
  </si>
  <si>
    <t>シフト記号</t>
    <phoneticPr fontId="58"/>
  </si>
  <si>
    <t>勤務時間数</t>
    <rPh sb="0" eb="2">
      <t>キンム</t>
    </rPh>
    <rPh sb="2" eb="4">
      <t>ジカン</t>
    </rPh>
    <rPh sb="4" eb="5">
      <t>スウ</t>
    </rPh>
    <phoneticPr fontId="58"/>
  </si>
  <si>
    <t>サービス提供時間内
の勤務時間数</t>
    <rPh sb="4" eb="6">
      <t>テイキョウ</t>
    </rPh>
    <rPh sb="6" eb="9">
      <t>ジカンナイ</t>
    </rPh>
    <rPh sb="11" eb="13">
      <t>キンム</t>
    </rPh>
    <rPh sb="13" eb="15">
      <t>ジカン</t>
    </rPh>
    <rPh sb="15" eb="16">
      <t>スウ</t>
    </rPh>
    <phoneticPr fontId="58"/>
  </si>
  <si>
    <t>(14) サービス提供時間内の勤務延時間数（生活相談員）</t>
    <rPh sb="9" eb="11">
      <t>テイキョウ</t>
    </rPh>
    <rPh sb="11" eb="13">
      <t>ジカン</t>
    </rPh>
    <rPh sb="13" eb="14">
      <t>ナイ</t>
    </rPh>
    <phoneticPr fontId="58"/>
  </si>
  <si>
    <t>(15) サービス提供時間内の勤務延時間数（介護職員）</t>
    <rPh sb="9" eb="11">
      <t>テイキョウ</t>
    </rPh>
    <rPh sb="11" eb="13">
      <t>ジカン</t>
    </rPh>
    <rPh sb="13" eb="14">
      <t>ナイ</t>
    </rPh>
    <phoneticPr fontId="58"/>
  </si>
  <si>
    <t>(16) 利用者数　　　</t>
  </si>
  <si>
    <t>(17) サービス提供時間（平均提供時間）</t>
    <rPh sb="9" eb="11">
      <t>テイキョウ</t>
    </rPh>
    <rPh sb="11" eb="13">
      <t>ジカン</t>
    </rPh>
    <rPh sb="14" eb="16">
      <t>ヘイキン</t>
    </rPh>
    <rPh sb="16" eb="18">
      <t>テイキョウ</t>
    </rPh>
    <rPh sb="18" eb="20">
      <t>ジカン</t>
    </rPh>
    <phoneticPr fontId="58"/>
  </si>
  <si>
    <t>(18) 確保すべき介護職員の勤務時間数　　　</t>
    <rPh sb="5" eb="7">
      <t>カクホ</t>
    </rPh>
    <rPh sb="10" eb="12">
      <t>カイゴ</t>
    </rPh>
    <rPh sb="12" eb="14">
      <t>ショクイン</t>
    </rPh>
    <rPh sb="15" eb="17">
      <t>キンム</t>
    </rPh>
    <rPh sb="17" eb="20">
      <t>ジカンスウ</t>
    </rPh>
    <phoneticPr fontId="58"/>
  </si>
  <si>
    <t>（参考）
(19) 1日の職種別人員内訳</t>
    <rPh sb="1" eb="3">
      <t>サンコウ</t>
    </rPh>
    <rPh sb="11" eb="12">
      <t>ニチ</t>
    </rPh>
    <rPh sb="13" eb="16">
      <t>ショクシュベツ</t>
    </rPh>
    <rPh sb="16" eb="17">
      <t>ニン</t>
    </rPh>
    <rPh sb="17" eb="18">
      <t>イン</t>
    </rPh>
    <rPh sb="18" eb="19">
      <t>ウチ</t>
    </rPh>
    <rPh sb="19" eb="20">
      <t>ヤク</t>
    </rPh>
    <phoneticPr fontId="58"/>
  </si>
  <si>
    <t>生活相談員</t>
    <rPh sb="0" eb="2">
      <t>セイカツ</t>
    </rPh>
    <rPh sb="2" eb="5">
      <t>ソウダンイン</t>
    </rPh>
    <phoneticPr fontId="58"/>
  </si>
  <si>
    <t>看護職員</t>
    <rPh sb="0" eb="2">
      <t>カンゴ</t>
    </rPh>
    <rPh sb="2" eb="4">
      <t>ショクイン</t>
    </rPh>
    <phoneticPr fontId="58"/>
  </si>
  <si>
    <t>介護職員</t>
    <rPh sb="0" eb="2">
      <t>カイゴ</t>
    </rPh>
    <rPh sb="2" eb="4">
      <t>ショクイン</t>
    </rPh>
    <phoneticPr fontId="58"/>
  </si>
  <si>
    <t>機能訓練指導員</t>
    <rPh sb="0" eb="2">
      <t>キノウ</t>
    </rPh>
    <rPh sb="2" eb="4">
      <t>クンレン</t>
    </rPh>
    <rPh sb="4" eb="7">
      <t>シドウイン</t>
    </rPh>
    <phoneticPr fontId="58"/>
  </si>
  <si>
    <t>≪提出不要≫</t>
    <rPh sb="1" eb="3">
      <t>テイシュツ</t>
    </rPh>
    <rPh sb="3" eb="5">
      <t>フヨウ</t>
    </rPh>
    <phoneticPr fontId="58"/>
  </si>
  <si>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9"/>
  </si>
  <si>
    <t>・・・直接入力する必要がある箇所です。</t>
    <rPh sb="3" eb="5">
      <t>チョクセツ</t>
    </rPh>
    <rPh sb="5" eb="7">
      <t>ニュウリョク</t>
    </rPh>
    <rPh sb="9" eb="11">
      <t>ヒツヨウ</t>
    </rPh>
    <rPh sb="14" eb="16">
      <t>カショ</t>
    </rPh>
    <phoneticPr fontId="58"/>
  </si>
  <si>
    <t>下記の記入方法に従って、入力してください。</t>
    <phoneticPr fontId="58"/>
  </si>
  <si>
    <t>・・・プルダウンから選択して入力する必要がある箇所です。</t>
    <rPh sb="10" eb="12">
      <t>センタク</t>
    </rPh>
    <rPh sb="14" eb="16">
      <t>ニュウリョク</t>
    </rPh>
    <rPh sb="18" eb="20">
      <t>ヒツヨウ</t>
    </rPh>
    <rPh sb="23" eb="25">
      <t>カショ</t>
    </rPh>
    <phoneticPr fontId="5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</si>
  <si>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</si>
  <si>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8"/>
  </si>
  <si>
    <t>　(1) 「４週」・「暦月」のいずれかを選択してください。</t>
    <rPh sb="7" eb="8">
      <t>シュウ</t>
    </rPh>
    <rPh sb="11" eb="12">
      <t>レキ</t>
    </rPh>
    <rPh sb="12" eb="13">
      <t>ツキ</t>
    </rPh>
    <rPh sb="20" eb="22">
      <t>センタク</t>
    </rPh>
    <phoneticPr fontId="5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</si>
  <si>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</si>
  <si>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8"/>
  </si>
  <si>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8"/>
  </si>
  <si>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8"/>
  </si>
  <si>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8"/>
  </si>
  <si>
    <t xml:space="preserve"> 　　 記入の順序は、職種ごとにまとめてください。</t>
    <rPh sb="4" eb="6">
      <t>キニュウ</t>
    </rPh>
    <rPh sb="7" eb="9">
      <t>ジュンジョ</t>
    </rPh>
    <rPh sb="11" eb="13">
      <t>ショクシュ</t>
    </rPh>
    <phoneticPr fontId="58"/>
  </si>
  <si>
    <t>職種名</t>
    <rPh sb="0" eb="2">
      <t>ショクシュ</t>
    </rPh>
    <rPh sb="2" eb="3">
      <t>メイ</t>
    </rPh>
    <phoneticPr fontId="58"/>
  </si>
  <si>
    <t>管理者</t>
    <rPh sb="0" eb="3">
      <t>カンリシャ</t>
    </rPh>
    <phoneticPr fontId="58"/>
  </si>
  <si>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</si>
  <si>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8"/>
  </si>
  <si>
    <t>記号</t>
    <rPh sb="0" eb="2">
      <t>キゴウ</t>
    </rPh>
    <phoneticPr fontId="58"/>
  </si>
  <si>
    <t>区分</t>
    <rPh sb="0" eb="2">
      <t>クブン</t>
    </rPh>
    <phoneticPr fontId="58"/>
  </si>
  <si>
    <t>A</t>
    <phoneticPr fontId="58"/>
  </si>
  <si>
    <t>常勤で専従</t>
    <rPh sb="0" eb="2">
      <t>ジョウキン</t>
    </rPh>
    <rPh sb="3" eb="5">
      <t>センジュウ</t>
    </rPh>
    <phoneticPr fontId="58"/>
  </si>
  <si>
    <t>B</t>
    <phoneticPr fontId="58"/>
  </si>
  <si>
    <t>常勤で兼務</t>
    <rPh sb="0" eb="2">
      <t>ジョウキン</t>
    </rPh>
    <rPh sb="3" eb="5">
      <t>ケンム</t>
    </rPh>
    <phoneticPr fontId="58"/>
  </si>
  <si>
    <t>C</t>
    <phoneticPr fontId="58"/>
  </si>
  <si>
    <t>非常勤で専従</t>
    <rPh sb="0" eb="3">
      <t>ヒジョウキン</t>
    </rPh>
    <rPh sb="4" eb="6">
      <t>センジュウ</t>
    </rPh>
    <phoneticPr fontId="58"/>
  </si>
  <si>
    <t>D</t>
    <phoneticPr fontId="58"/>
  </si>
  <si>
    <t>非常勤で兼務</t>
    <rPh sb="0" eb="1">
      <t>ヒ</t>
    </rPh>
    <rPh sb="1" eb="3">
      <t>ジョウキン</t>
    </rPh>
    <rPh sb="4" eb="6">
      <t>ケンム</t>
    </rPh>
    <phoneticPr fontId="58"/>
  </si>
  <si>
    <t>（注）常勤・非常勤の区分について</t>
    <rPh sb="1" eb="2">
      <t>チュウ</t>
    </rPh>
    <rPh sb="3" eb="5">
      <t>ジョウキン</t>
    </rPh>
    <rPh sb="6" eb="9">
      <t>ヒジョウキン</t>
    </rPh>
    <rPh sb="10" eb="12">
      <t>クブン</t>
    </rPh>
    <phoneticPr fontId="5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</si>
  <si>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</si>
  <si>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8"/>
  </si>
  <si>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</si>
  <si>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8"/>
  </si>
  <si>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8"/>
  </si>
  <si>
    <t>　(9) 従業者の氏名を記入してください。</t>
    <rPh sb="5" eb="8">
      <t>ジュウギョウシャ</t>
    </rPh>
    <rPh sb="9" eb="11">
      <t>シメイ</t>
    </rPh>
    <rPh sb="12" eb="14">
      <t>キニュウ</t>
    </rPh>
    <phoneticPr fontId="58"/>
  </si>
  <si>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8"/>
  </si>
  <si>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</si>
  <si>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</si>
  <si>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</si>
  <si>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8"/>
  </si>
  <si>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</si>
  <si>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8"/>
  </si>
  <si>
    <t>　　　 その他、特記事項欄としてもご活用ください。</t>
    <rPh sb="6" eb="7">
      <t>タ</t>
    </rPh>
    <rPh sb="8" eb="10">
      <t>トッキ</t>
    </rPh>
    <rPh sb="10" eb="12">
      <t>ジコウ</t>
    </rPh>
    <rPh sb="12" eb="13">
      <t>ラン</t>
    </rPh>
    <rPh sb="18" eb="20">
      <t>カツヨウ</t>
    </rPh>
    <phoneticPr fontId="58"/>
  </si>
  <si>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58"/>
  </si>
  <si>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58"/>
  </si>
  <si>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8"/>
  </si>
  <si>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8"/>
  </si>
  <si>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58"/>
  </si>
  <si>
    <t xml:space="preserve"> （参考）</t>
    <rPh sb="2" eb="4">
      <t>サンコウ</t>
    </rPh>
    <phoneticPr fontId="58"/>
  </si>
  <si>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8"/>
  </si>
  <si>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58"/>
  </si>
  <si>
    <t>≪要 提出≫</t>
    <rPh sb="1" eb="2">
      <t>ヨウ</t>
    </rPh>
    <rPh sb="3" eb="5">
      <t>テイシュツ</t>
    </rPh>
    <phoneticPr fontId="58"/>
  </si>
  <si>
    <t>■シフト記号表（勤務時間帯）</t>
    <rPh sb="4" eb="6">
      <t>キゴウ</t>
    </rPh>
    <rPh sb="6" eb="7">
      <t>ヒョウ</t>
    </rPh>
    <rPh sb="8" eb="10">
      <t>キンム</t>
    </rPh>
    <rPh sb="10" eb="13">
      <t>ジカンタイ</t>
    </rPh>
    <phoneticPr fontId="58"/>
  </si>
  <si>
    <t>※24時間表記</t>
  </si>
  <si>
    <t>休憩時間1時間は「1:00」、休憩時間45分は「00:45」と入力してください。</t>
    <phoneticPr fontId="58"/>
  </si>
  <si>
    <t>勤務時間</t>
    <rPh sb="0" eb="2">
      <t>キンム</t>
    </rPh>
    <rPh sb="2" eb="4">
      <t>ジカン</t>
    </rPh>
    <phoneticPr fontId="58"/>
  </si>
  <si>
    <t>サービス提供時間</t>
    <rPh sb="4" eb="6">
      <t>テイキョウ</t>
    </rPh>
    <rPh sb="6" eb="8">
      <t>ジカン</t>
    </rPh>
    <phoneticPr fontId="58"/>
  </si>
  <si>
    <t>サービス提供時間内の勤務時間</t>
    <rPh sb="4" eb="6">
      <t>テイキョウ</t>
    </rPh>
    <rPh sb="6" eb="8">
      <t>ジカン</t>
    </rPh>
    <rPh sb="8" eb="9">
      <t>ナイ</t>
    </rPh>
    <rPh sb="10" eb="12">
      <t>キンム</t>
    </rPh>
    <rPh sb="12" eb="14">
      <t>ジカン</t>
    </rPh>
    <phoneticPr fontId="58"/>
  </si>
  <si>
    <t>自由記載欄</t>
    <rPh sb="0" eb="2">
      <t>ジユウ</t>
    </rPh>
    <rPh sb="2" eb="4">
      <t>キサイ</t>
    </rPh>
    <rPh sb="4" eb="5">
      <t>ラン</t>
    </rPh>
    <phoneticPr fontId="58"/>
  </si>
  <si>
    <t>始業時刻</t>
    <rPh sb="0" eb="2">
      <t>シギョウ</t>
    </rPh>
    <rPh sb="2" eb="4">
      <t>ジコク</t>
    </rPh>
    <phoneticPr fontId="58"/>
  </si>
  <si>
    <t>終業時刻</t>
    <rPh sb="0" eb="2">
      <t>シュウギョウ</t>
    </rPh>
    <rPh sb="2" eb="4">
      <t>ジコク</t>
    </rPh>
    <phoneticPr fontId="58"/>
  </si>
  <si>
    <t>うち、休憩時間</t>
    <rPh sb="3" eb="5">
      <t>キュウケイ</t>
    </rPh>
    <rPh sb="5" eb="7">
      <t>ジカン</t>
    </rPh>
    <phoneticPr fontId="58"/>
  </si>
  <si>
    <t>開始時刻</t>
    <rPh sb="0" eb="2">
      <t>カイシ</t>
    </rPh>
    <rPh sb="2" eb="4">
      <t>ジコク</t>
    </rPh>
    <phoneticPr fontId="58"/>
  </si>
  <si>
    <t>終了時刻</t>
    <rPh sb="0" eb="2">
      <t>シュウリョウ</t>
    </rPh>
    <rPh sb="2" eb="4">
      <t>ジコク</t>
    </rPh>
    <phoneticPr fontId="58"/>
  </si>
  <si>
    <t>a</t>
    <phoneticPr fontId="58"/>
  </si>
  <si>
    <t>：</t>
    <phoneticPr fontId="58"/>
  </si>
  <si>
    <t>（</t>
    <phoneticPr fontId="58"/>
  </si>
  <si>
    <t>b</t>
    <phoneticPr fontId="58"/>
  </si>
  <si>
    <t>c</t>
    <phoneticPr fontId="58"/>
  </si>
  <si>
    <t>d</t>
    <phoneticPr fontId="58"/>
  </si>
  <si>
    <t>e</t>
    <phoneticPr fontId="58"/>
  </si>
  <si>
    <t>f</t>
    <phoneticPr fontId="58"/>
  </si>
  <si>
    <t>g</t>
    <phoneticPr fontId="58"/>
  </si>
  <si>
    <t>h</t>
    <phoneticPr fontId="58"/>
  </si>
  <si>
    <t>i</t>
    <phoneticPr fontId="58"/>
  </si>
  <si>
    <t>j</t>
    <phoneticPr fontId="58"/>
  </si>
  <si>
    <t>k</t>
    <phoneticPr fontId="58"/>
  </si>
  <si>
    <t>l</t>
    <phoneticPr fontId="58"/>
  </si>
  <si>
    <t>m</t>
    <phoneticPr fontId="58"/>
  </si>
  <si>
    <t>n</t>
    <phoneticPr fontId="58"/>
  </si>
  <si>
    <t>o</t>
    <phoneticPr fontId="58"/>
  </si>
  <si>
    <t>p</t>
    <phoneticPr fontId="58"/>
  </si>
  <si>
    <t>q</t>
    <phoneticPr fontId="58"/>
  </si>
  <si>
    <t>r</t>
    <phoneticPr fontId="58"/>
  </si>
  <si>
    <t>s</t>
    <phoneticPr fontId="58"/>
  </si>
  <si>
    <t>t</t>
    <phoneticPr fontId="58"/>
  </si>
  <si>
    <t>u</t>
    <phoneticPr fontId="58"/>
  </si>
  <si>
    <t>v</t>
    <phoneticPr fontId="58"/>
  </si>
  <si>
    <t>w</t>
    <phoneticPr fontId="58"/>
  </si>
  <si>
    <t>x</t>
    <phoneticPr fontId="58"/>
  </si>
  <si>
    <t>y</t>
    <phoneticPr fontId="58"/>
  </si>
  <si>
    <t>z</t>
    <phoneticPr fontId="58"/>
  </si>
  <si>
    <t>休</t>
    <rPh sb="0" eb="1">
      <t>ヤス</t>
    </rPh>
    <phoneticPr fontId="58"/>
  </si>
  <si>
    <t>休日</t>
    <rPh sb="0" eb="2">
      <t>キュウジツ</t>
    </rPh>
    <phoneticPr fontId="58"/>
  </si>
  <si>
    <t>-</t>
    <phoneticPr fontId="58"/>
  </si>
  <si>
    <t>・職種ごとの勤務時間を「○：○○～○：○○」と表記することが困難な場合は、No21～30を活用し、勤務時間数のみを入力してください。</t>
    <rPh sb="45" eb="47">
      <t>カツヨウ</t>
    </rPh>
    <phoneticPr fontId="58"/>
  </si>
  <si>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8"/>
  </si>
  <si>
    <t>・シフト記号が足りない場合は、適宜、行を追加してください。</t>
    <rPh sb="4" eb="6">
      <t>キゴウ</t>
    </rPh>
    <rPh sb="7" eb="8">
      <t>タ</t>
    </rPh>
    <rPh sb="11" eb="13">
      <t>バアイ</t>
    </rPh>
    <rPh sb="15" eb="17">
      <t>テキギ</t>
    </rPh>
    <rPh sb="18" eb="19">
      <t>ギョウ</t>
    </rPh>
    <rPh sb="20" eb="22">
      <t>ツイカ</t>
    </rPh>
    <phoneticPr fontId="5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</si>
  <si>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8"/>
  </si>
  <si>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58"/>
  </si>
  <si>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8"/>
  </si>
  <si>
    <t>（標準様式２）</t>
    <rPh sb="1" eb="3">
      <t>ヒョウジュン</t>
    </rPh>
    <rPh sb="3" eb="5">
      <t>ヨウシキ</t>
    </rPh>
    <phoneticPr fontId="9"/>
  </si>
  <si>
    <r>
      <t>事業所</t>
    </r>
    <r>
      <rPr>
        <sz val="11"/>
        <rFont val="ＭＳ Ｐゴシック"/>
        <family val="3"/>
        <charset val="128"/>
      </rPr>
      <t>名</t>
    </r>
    <rPh sb="0" eb="3">
      <t>ジギョウショ</t>
    </rPh>
    <rPh sb="3" eb="4">
      <t>ナ</t>
    </rPh>
    <phoneticPr fontId="9"/>
  </si>
  <si>
    <t>展示コーナー</t>
    <rPh sb="0" eb="2">
      <t>テンジ</t>
    </rPh>
    <phoneticPr fontId="9"/>
  </si>
  <si>
    <t>　調理室</t>
    <rPh sb="1" eb="4">
      <t>チョウリシツ</t>
    </rPh>
    <phoneticPr fontId="9"/>
  </si>
  <si>
    <t>静養室</t>
    <rPh sb="0" eb="2">
      <t>セイヨウ</t>
    </rPh>
    <rPh sb="2" eb="3">
      <t>シツ</t>
    </rPh>
    <phoneticPr fontId="9"/>
  </si>
  <si>
    <t>相談室</t>
    <rPh sb="0" eb="3">
      <t>ソウダンシツ</t>
    </rPh>
    <phoneticPr fontId="9"/>
  </si>
  <si>
    <t>便所</t>
    <rPh sb="0" eb="2">
      <t>ベンジョ</t>
    </rPh>
    <phoneticPr fontId="9"/>
  </si>
  <si>
    <t>　30㎡</t>
    <phoneticPr fontId="9"/>
  </si>
  <si>
    <t>20㎡</t>
    <phoneticPr fontId="9"/>
  </si>
  <si>
    <t>40㎡</t>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</si>
  <si>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</si>
  <si>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</si>
  <si>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</si>
  <si>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倉庫</t>
    <rPh sb="0" eb="2">
      <t>ソウコ</t>
    </rPh>
    <phoneticPr fontId="9"/>
  </si>
  <si>
    <t>浴室 70㎡</t>
    <rPh sb="0" eb="2">
      <t>ヨクシツ</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</si>
  <si>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</si>
  <si>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</si>
  <si>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</si>
  <si>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</si>
  <si>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</si>
  <si>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（標準様式３）</t>
    <rPh sb="1" eb="3">
      <t>ヒョウジュン</t>
    </rPh>
    <phoneticPr fontId="9"/>
  </si>
  <si>
    <t>設備等一覧表</t>
    <phoneticPr fontId="9"/>
  </si>
  <si>
    <t>サービス種類　（</t>
    <rPh sb="4" eb="6">
      <t>シュルイ</t>
    </rPh>
    <phoneticPr fontId="9"/>
  </si>
  <si>
    <t>事業所名　（</t>
    <rPh sb="0" eb="3">
      <t>ジギョウショ</t>
    </rPh>
    <rPh sb="3" eb="4">
      <t>メイ</t>
    </rPh>
    <phoneticPr fontId="9"/>
  </si>
  <si>
    <t>チェック欄</t>
    <rPh sb="4" eb="5">
      <t>ラン</t>
    </rPh>
    <phoneticPr fontId="9"/>
  </si>
  <si>
    <t>設備の種類</t>
    <rPh sb="0" eb="2">
      <t>セツビ</t>
    </rPh>
    <rPh sb="3" eb="5">
      <t>シュルイ</t>
    </rPh>
    <phoneticPr fontId="9"/>
  </si>
  <si>
    <t>設備基準上適合すべき項目</t>
    <rPh sb="0" eb="2">
      <t>セツビ</t>
    </rPh>
    <rPh sb="2" eb="4">
      <t>キジュン</t>
    </rPh>
    <rPh sb="4" eb="5">
      <t>ジョウ</t>
    </rPh>
    <rPh sb="5" eb="7">
      <t>テキゴウ</t>
    </rPh>
    <rPh sb="10" eb="12">
      <t>コウモク</t>
    </rPh>
    <phoneticPr fontId="9"/>
  </si>
  <si>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</si>
  <si>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9"/>
  </si>
  <si>
    <t>（標準様式４）</t>
    <rPh sb="1" eb="3">
      <t>ヒョウジュン</t>
    </rPh>
    <phoneticPr fontId="9"/>
  </si>
  <si>
    <t>利用者からの苦情を処理するために講ずる措置の概要</t>
    <phoneticPr fontId="58"/>
  </si>
  <si>
    <t>事業所名</t>
    <phoneticPr fontId="9"/>
  </si>
  <si>
    <t>申請するサービス種類</t>
  </si>
  <si>
    <t>措  置  の  概  要</t>
  </si>
  <si>
    <t>１  利用者からの相談又は苦情等に対応する常設の窓口（連絡先）、担当者の設置</t>
    <phoneticPr fontId="9"/>
  </si>
  <si>
    <t>２  円滑かつ迅速に苦情処理を行うための処理体制・手順</t>
    <phoneticPr fontId="9"/>
  </si>
  <si>
    <t>３  その他参考事項</t>
    <phoneticPr fontId="9"/>
  </si>
  <si>
    <t>備考  上の事項は例示であり、これにかかわらず苦情処理に係る対応方針を具体的に記してください。</t>
  </si>
  <si>
    <t>（標準様式５）</t>
    <rPh sb="1" eb="3">
      <t>ヒョウジュン</t>
    </rPh>
    <rPh sb="3" eb="5">
      <t>ヨウシキ</t>
    </rPh>
    <phoneticPr fontId="9"/>
  </si>
  <si>
    <t>誓　約　書</t>
    <phoneticPr fontId="9"/>
  </si>
  <si>
    <t>月</t>
    <rPh sb="0" eb="1">
      <t>ゲツ</t>
    </rPh>
    <phoneticPr fontId="9"/>
  </si>
  <si>
    <t xml:space="preserve">    殿</t>
    <phoneticPr fontId="9"/>
  </si>
  <si>
    <t xml:space="preserve">申請者    </t>
    <phoneticPr fontId="9"/>
  </si>
  <si>
    <t>（名称）</t>
    <rPh sb="1" eb="3">
      <t>メイショウ</t>
    </rPh>
    <phoneticPr fontId="9"/>
  </si>
  <si>
    <t>（代表者の職名・氏名）</t>
    <rPh sb="1" eb="4">
      <t>ダイヒョウシャ</t>
    </rPh>
    <rPh sb="5" eb="7">
      <t>ショクメイ</t>
    </rPh>
    <rPh sb="8" eb="10">
      <t>シメイ</t>
    </rPh>
    <phoneticPr fontId="9"/>
  </si>
  <si>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9"/>
  </si>
  <si>
    <t>記</t>
    <rPh sb="0" eb="1">
      <t>キ</t>
    </rPh>
    <phoneticPr fontId="9"/>
  </si>
  <si>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9"/>
  </si>
  <si>
    <t>一</t>
    <rPh sb="0" eb="1">
      <t>イチ</t>
    </rPh>
    <phoneticPr fontId="9"/>
  </si>
  <si>
    <t>第一号事業（第一号生活支援事業を除く。）に係る基準として、次に掲げるいずれかに該当する基準</t>
    <phoneticPr fontId="9"/>
  </si>
  <si>
    <t>イ</t>
    <phoneticPr fontId="9"/>
  </si>
  <si>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9"/>
  </si>
  <si>
    <t>ロ</t>
    <phoneticPr fontId="9"/>
  </si>
  <si>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9"/>
  </si>
  <si>
    <t>ハ</t>
    <phoneticPr fontId="9"/>
  </si>
  <si>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9"/>
  </si>
  <si>
    <t>ニ</t>
    <phoneticPr fontId="9"/>
  </si>
  <si>
    <t>第一号事業に係る基準として、当該第一号事業に係るサービスの内容等を勘案した基準（前号に掲げるものを除く。）</t>
    <phoneticPr fontId="9"/>
  </si>
  <si>
    <t>予定・実績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</si>
</sst>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00_ "/>
    <numFmt numFmtId="178" formatCode="h:mm;@"/>
    <numFmt numFmtId="179" formatCode="0.0"/>
    <numFmt numFmtId="180" formatCode="#,##0.0#"/>
  </numFmts>
  <fonts count="8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strike/>
      <sz val="10"/>
      <color theme="1"/>
      <name val="ＭＳ Ｐゴシック"/>
      <family val="3"/>
      <charset val="128"/>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62">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2" fillId="0" borderId="0"/>
    <xf numFmtId="0" fontId="11" fillId="0" borderId="0" applyBorder="0"/>
    <xf numFmtId="0" fontId="11" fillId="0" borderId="0" applyBorder="0"/>
    <xf numFmtId="0" fontId="29" fillId="4" borderId="0" applyNumberFormat="0" applyBorder="0" applyAlignment="0" applyProtection="0">
      <alignment vertical="center"/>
    </xf>
    <xf numFmtId="0" fontId="7" fillId="0" borderId="0"/>
    <xf numFmtId="0" fontId="5" fillId="0" borderId="0"/>
    <xf numFmtId="0" fontId="4" fillId="0" borderId="0">
      <alignment vertical="center"/>
    </xf>
    <xf numFmtId="0" fontId="5" fillId="0" borderId="0"/>
    <xf numFmtId="0" fontId="11" fillId="0" borderId="0" applyBorder="0"/>
    <xf numFmtId="0" fontId="5" fillId="0" borderId="0"/>
    <xf numFmtId="0" fontId="4" fillId="0" borderId="0">
      <alignment vertical="center"/>
    </xf>
    <xf numFmtId="0" fontId="30" fillId="0" borderId="0"/>
    <xf numFmtId="0" fontId="30" fillId="0" borderId="0"/>
    <xf numFmtId="0" fontId="40" fillId="0" borderId="0"/>
    <xf numFmtId="0" fontId="3" fillId="0" borderId="0">
      <alignment vertical="center"/>
    </xf>
    <xf numFmtId="0" fontId="59" fillId="0" borderId="0" applyNumberForma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30" fillId="0" borderId="0"/>
    <xf numFmtId="0" fontId="1" fillId="0" borderId="0">
      <alignment vertical="center"/>
    </xf>
    <xf numFmtId="38" fontId="1" fillId="0" borderId="0" applyFont="0" applyFill="0" applyBorder="0" applyAlignment="0" applyProtection="0">
      <alignment vertical="center"/>
    </xf>
  </cellStyleXfs>
  <cellXfs count="1248">
    <xf numFmtId="0" fontId="0" fillId="0" borderId="0" xfId="0"/>
    <xf numFmtId="0" fontId="6" fillId="24" borderId="14" xfId="46" applyFont="1" applyFill="1" applyBorder="1" applyAlignment="1">
      <alignment vertical="center" wrapText="1"/>
    </xf>
    <xf numFmtId="49" fontId="6" fillId="24" borderId="10" xfId="43" applyNumberFormat="1" applyFont="1" applyFill="1" applyBorder="1" applyAlignment="1">
      <alignment vertical="center"/>
    </xf>
    <xf numFmtId="49" fontId="8" fillId="24" borderId="10" xfId="43" applyNumberFormat="1" applyFont="1" applyFill="1" applyBorder="1" applyAlignment="1">
      <alignmen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2" xfId="53" applyFont="1" applyFill="1" applyBorder="1" applyAlignment="1">
      <alignment vertical="center" wrapText="1"/>
    </xf>
    <xf numFmtId="0" fontId="33" fillId="24" borderId="17" xfId="53" applyFont="1" applyFill="1" applyBorder="1" applyAlignment="1">
      <alignment vertical="center" wrapText="1"/>
    </xf>
    <xf numFmtId="0" fontId="36" fillId="24" borderId="63" xfId="53" applyFont="1" applyFill="1" applyBorder="1" applyAlignment="1">
      <alignment vertical="center" wrapText="1"/>
    </xf>
    <xf numFmtId="0" fontId="33" fillId="24" borderId="18" xfId="53" applyFont="1" applyFill="1" applyBorder="1" applyAlignment="1">
      <alignment vertical="center" wrapText="1"/>
    </xf>
    <xf numFmtId="0" fontId="32" fillId="24" borderId="68"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horizontal="left" vertical="top"/>
    </xf>
    <xf numFmtId="0" fontId="50" fillId="24" borderId="0" xfId="53" applyFont="1" applyFill="1" applyAlignment="1">
      <alignment horizontal="left" vertical="top"/>
    </xf>
    <xf numFmtId="0" fontId="50" fillId="24" borderId="65" xfId="53" applyFont="1" applyFill="1" applyBorder="1" applyAlignment="1">
      <alignment vertical="center" wrapText="1"/>
    </xf>
    <xf numFmtId="0" fontId="38" fillId="24" borderId="68" xfId="53" applyFont="1" applyFill="1" applyBorder="1" applyAlignment="1">
      <alignment horizontal="left" vertical="center"/>
    </xf>
    <xf numFmtId="0" fontId="50" fillId="24" borderId="62" xfId="53" applyFont="1" applyFill="1" applyBorder="1" applyAlignment="1">
      <alignment vertical="center" wrapText="1"/>
    </xf>
    <xf numFmtId="0" fontId="52" fillId="24" borderId="17" xfId="53" applyFont="1" applyFill="1" applyBorder="1" applyAlignment="1">
      <alignment vertical="center" wrapText="1"/>
    </xf>
    <xf numFmtId="0" fontId="50" fillId="24" borderId="63" xfId="53" applyFont="1" applyFill="1" applyBorder="1" applyAlignment="1">
      <alignment vertical="center" wrapText="1"/>
    </xf>
    <xf numFmtId="0" fontId="52" fillId="24" borderId="18" xfId="53" applyFont="1" applyFill="1" applyBorder="1" applyAlignment="1">
      <alignment vertical="center" wrapText="1"/>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6" fillId="24" borderId="14" xfId="46" applyFont="1" applyFill="1" applyBorder="1" applyAlignment="1">
      <alignment horizontal="center" vertical="center" wrapText="1"/>
    </xf>
    <xf numFmtId="0" fontId="6" fillId="24" borderId="0" xfId="46" applyFont="1" applyFill="1" applyAlignment="1">
      <alignment horizontal="center" vertical="center" wrapText="1"/>
    </xf>
    <xf numFmtId="0" fontId="38" fillId="24" borderId="0" xfId="53" applyFont="1" applyFill="1" applyAlignment="1">
      <alignment horizontal="left" vertical="top"/>
    </xf>
    <xf numFmtId="0" fontId="49" fillId="24" borderId="0" xfId="53" applyFont="1" applyFill="1" applyAlignment="1">
      <alignment horizontal="left" vertical="top"/>
    </xf>
    <xf numFmtId="0" fontId="35" fillId="24" borderId="0" xfId="53" applyFont="1" applyFill="1" applyAlignment="1">
      <alignment horizontal="left" vertical="top"/>
    </xf>
    <xf numFmtId="0" fontId="38" fillId="24" borderId="0" xfId="53" applyFont="1" applyFill="1" applyAlignment="1">
      <alignment horizontal="left" vertical="center"/>
    </xf>
    <xf numFmtId="0" fontId="43" fillId="24" borderId="53" xfId="43" applyFont="1" applyFill="1" applyBorder="1" applyAlignment="1">
      <alignment vertical="center"/>
    </xf>
    <xf numFmtId="0" fontId="43" fillId="24" borderId="54" xfId="43" applyFont="1" applyFill="1" applyBorder="1" applyAlignment="1">
      <alignment vertical="center"/>
    </xf>
    <xf numFmtId="0" fontId="38" fillId="24" borderId="65" xfId="53" applyFont="1" applyFill="1" applyBorder="1" applyAlignment="1">
      <alignment vertical="center" wrapText="1"/>
    </xf>
    <xf numFmtId="0" fontId="38" fillId="24" borderId="66" xfId="53" applyFont="1" applyFill="1" applyBorder="1" applyAlignment="1">
      <alignment vertical="center" wrapText="1"/>
    </xf>
    <xf numFmtId="0" fontId="32" fillId="24" borderId="65" xfId="53" applyFont="1" applyFill="1" applyBorder="1" applyAlignment="1">
      <alignment vertical="center" wrapText="1"/>
    </xf>
    <xf numFmtId="0" fontId="38" fillId="25" borderId="0" xfId="53" applyFont="1" applyFill="1" applyAlignment="1">
      <alignment horizontal="left" vertical="top"/>
    </xf>
    <xf numFmtId="177" fontId="38" fillId="24" borderId="67" xfId="53" applyNumberFormat="1" applyFont="1" applyFill="1" applyBorder="1" applyAlignment="1">
      <alignment vertical="center" wrapText="1"/>
    </xf>
    <xf numFmtId="177" fontId="38" fillId="24" borderId="65"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4" fillId="24" borderId="0" xfId="43" applyFont="1" applyFill="1" applyAlignment="1">
      <alignment vertical="center"/>
    </xf>
    <xf numFmtId="49" fontId="43" fillId="0" borderId="0" xfId="43" applyNumberFormat="1" applyFont="1" applyAlignment="1">
      <alignment vertical="top" wrapText="1"/>
    </xf>
    <xf numFmtId="0" fontId="41" fillId="24" borderId="97"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98" xfId="46" applyFont="1" applyFill="1" applyBorder="1" applyAlignment="1">
      <alignment horizontal="center" vertical="center" wrapText="1"/>
    </xf>
    <xf numFmtId="0" fontId="41" fillId="24" borderId="99"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0" fontId="55" fillId="24" borderId="0" xfId="53" applyFont="1" applyFill="1" applyAlignment="1">
      <alignment horizontal="left" vertical="center"/>
    </xf>
    <xf numFmtId="0" fontId="56" fillId="24" borderId="0" xfId="53" applyFont="1" applyFill="1" applyAlignment="1">
      <alignment horizontal="left" vertical="center"/>
    </xf>
    <xf numFmtId="0" fontId="32" fillId="24" borderId="0" xfId="53" applyFont="1" applyFill="1" applyAlignment="1">
      <alignment horizontal="left" vertical="center"/>
    </xf>
    <xf numFmtId="0" fontId="57" fillId="24" borderId="21" xfId="53" applyFont="1" applyFill="1" applyBorder="1" applyAlignment="1">
      <alignment horizontal="left" vertical="center"/>
    </xf>
    <xf numFmtId="0" fontId="57" fillId="24" borderId="21" xfId="53" applyFont="1" applyFill="1" applyBorder="1" applyAlignment="1">
      <alignment horizontal="center" vertical="center"/>
    </xf>
    <xf numFmtId="0" fontId="57" fillId="24" borderId="13" xfId="53" applyFont="1" applyFill="1" applyBorder="1" applyAlignment="1">
      <alignment horizontal="center" vertical="center"/>
    </xf>
    <xf numFmtId="0" fontId="57" fillId="24" borderId="15" xfId="53" applyFont="1" applyFill="1" applyBorder="1" applyAlignment="1">
      <alignment vertical="center"/>
    </xf>
    <xf numFmtId="0" fontId="57" fillId="24" borderId="20" xfId="53" applyFont="1" applyFill="1" applyBorder="1" applyAlignment="1">
      <alignment horizontal="center" vertical="center"/>
    </xf>
    <xf numFmtId="0" fontId="57" fillId="24" borderId="18" xfId="53" applyFont="1" applyFill="1" applyBorder="1" applyAlignment="1">
      <alignment vertical="center"/>
    </xf>
    <xf numFmtId="0" fontId="57" fillId="24" borderId="21" xfId="53" applyFont="1" applyFill="1" applyBorder="1" applyAlignment="1">
      <alignment vertical="center" wrapText="1"/>
    </xf>
    <xf numFmtId="0" fontId="57" fillId="24" borderId="21" xfId="53" applyFont="1" applyFill="1" applyBorder="1" applyAlignment="1">
      <alignment horizontal="center" vertical="center" shrinkToFit="1"/>
    </xf>
    <xf numFmtId="0" fontId="57" fillId="24" borderId="19" xfId="53" applyFont="1" applyFill="1" applyBorder="1" applyAlignment="1">
      <alignment horizontal="center" vertical="center"/>
    </xf>
    <xf numFmtId="0" fontId="57" fillId="24" borderId="11" xfId="53" applyFont="1" applyFill="1" applyBorder="1" applyAlignment="1">
      <alignment vertical="center"/>
    </xf>
    <xf numFmtId="0" fontId="57" fillId="24" borderId="0" xfId="53" applyFont="1" applyFill="1" applyAlignment="1">
      <alignment horizontal="left" vertical="center"/>
    </xf>
    <xf numFmtId="0" fontId="57" fillId="24" borderId="0" xfId="53" applyFont="1" applyFill="1" applyAlignment="1">
      <alignment horizontal="center" vertical="center"/>
    </xf>
    <xf numFmtId="0" fontId="57" fillId="24" borderId="0" xfId="53" applyFont="1" applyFill="1" applyAlignment="1">
      <alignment vertical="center"/>
    </xf>
    <xf numFmtId="0" fontId="61" fillId="0" borderId="0" xfId="57" applyFont="1">
      <alignment vertical="center"/>
    </xf>
    <xf numFmtId="0" fontId="61" fillId="0" borderId="0" xfId="57" applyFont="1" applyAlignment="1">
      <alignment horizontal="left" vertical="center"/>
    </xf>
    <xf numFmtId="0" fontId="62" fillId="0" borderId="0" xfId="57" applyFont="1" applyAlignment="1">
      <alignment horizontal="left" vertical="center"/>
    </xf>
    <xf numFmtId="0" fontId="63" fillId="0" borderId="0" xfId="57" applyFont="1" applyAlignment="1">
      <alignment horizontal="left" vertical="center"/>
    </xf>
    <xf numFmtId="0" fontId="62" fillId="0" borderId="0" xfId="57" applyFont="1" applyAlignment="1">
      <alignment horizontal="right" vertical="center"/>
    </xf>
    <xf numFmtId="0" fontId="62" fillId="0" borderId="0" xfId="57" applyFont="1">
      <alignment vertical="center"/>
    </xf>
    <xf numFmtId="0" fontId="62" fillId="24" borderId="0" xfId="57" applyFont="1" applyFill="1">
      <alignment vertical="center"/>
    </xf>
    <xf numFmtId="0" fontId="62" fillId="24" borderId="0" xfId="57" applyFont="1" applyFill="1" applyAlignment="1">
      <alignment horizontal="center" vertical="center"/>
    </xf>
    <xf numFmtId="0" fontId="61" fillId="24" borderId="0" xfId="57" quotePrefix="1" applyFont="1" applyFill="1">
      <alignment vertical="center"/>
    </xf>
    <xf numFmtId="0" fontId="62" fillId="0" borderId="0" xfId="57" applyFont="1" applyAlignment="1">
      <alignment horizontal="center" vertical="center"/>
    </xf>
    <xf numFmtId="0" fontId="61" fillId="0" borderId="0" xfId="57" applyFont="1" applyAlignment="1">
      <alignment horizontal="right" vertical="center"/>
    </xf>
    <xf numFmtId="0" fontId="61" fillId="0" borderId="0" xfId="57" applyFont="1" applyAlignment="1">
      <alignment horizontal="center" vertical="center"/>
    </xf>
    <xf numFmtId="0" fontId="61" fillId="24" borderId="0" xfId="57" applyFont="1" applyFill="1">
      <alignment vertical="center"/>
    </xf>
    <xf numFmtId="0" fontId="64" fillId="0" borderId="0" xfId="57" applyFont="1">
      <alignment vertical="center"/>
    </xf>
    <xf numFmtId="0" fontId="61" fillId="24" borderId="0" xfId="57" applyFont="1" applyFill="1" applyAlignment="1">
      <alignment horizontal="center" vertical="center"/>
    </xf>
    <xf numFmtId="20" fontId="61" fillId="24" borderId="0" xfId="57" applyNumberFormat="1" applyFont="1" applyFill="1">
      <alignment vertical="center"/>
    </xf>
    <xf numFmtId="0" fontId="61" fillId="24" borderId="0" xfId="57" applyFont="1" applyFill="1" applyAlignment="1">
      <alignment horizontal="right" vertical="center"/>
    </xf>
    <xf numFmtId="179" fontId="61" fillId="24" borderId="0" xfId="57" applyNumberFormat="1" applyFont="1" applyFill="1">
      <alignment vertical="center"/>
    </xf>
    <xf numFmtId="0" fontId="61" fillId="24" borderId="0" xfId="57" applyFont="1" applyFill="1" applyAlignment="1">
      <alignment horizontal="left" vertical="center"/>
    </xf>
    <xf numFmtId="179" fontId="61" fillId="0" borderId="0" xfId="57" applyNumberFormat="1" applyFont="1">
      <alignment vertical="center"/>
    </xf>
    <xf numFmtId="20" fontId="61" fillId="0" borderId="0" xfId="57" applyNumberFormat="1" applyFont="1">
      <alignment vertical="center"/>
    </xf>
    <xf numFmtId="0" fontId="64" fillId="0" borderId="0" xfId="57" applyFont="1" applyAlignment="1">
      <alignment horizontal="left" vertical="center"/>
    </xf>
    <xf numFmtId="0" fontId="61" fillId="24" borderId="0" xfId="57" applyFont="1" applyFill="1" applyProtection="1">
      <alignment vertical="center"/>
      <protection locked="0"/>
    </xf>
    <xf numFmtId="1" fontId="61" fillId="24" borderId="0" xfId="57" applyNumberFormat="1" applyFont="1" applyFill="1">
      <alignment vertical="center"/>
    </xf>
    <xf numFmtId="0" fontId="64" fillId="0" borderId="0" xfId="57" applyFont="1" applyAlignment="1">
      <alignment horizontal="right" vertical="center"/>
    </xf>
    <xf numFmtId="0" fontId="64" fillId="0" borderId="0" xfId="57" applyFont="1" applyAlignment="1"/>
    <xf numFmtId="0" fontId="64" fillId="0" borderId="0" xfId="57" applyFont="1" applyAlignment="1">
      <alignment horizontal="center" vertical="center"/>
    </xf>
    <xf numFmtId="0" fontId="65" fillId="24" borderId="0" xfId="57" applyFont="1" applyFill="1">
      <alignment vertical="center"/>
    </xf>
    <xf numFmtId="0" fontId="65" fillId="0" borderId="0" xfId="57" applyFont="1">
      <alignment vertical="center"/>
    </xf>
    <xf numFmtId="0" fontId="64" fillId="0" borderId="0" xfId="57" applyFont="1" applyAlignment="1">
      <alignment horizontal="left"/>
    </xf>
    <xf numFmtId="0" fontId="65" fillId="0" borderId="0" xfId="57" applyFont="1" applyAlignment="1">
      <alignment horizontal="left" vertical="center"/>
    </xf>
    <xf numFmtId="20" fontId="62" fillId="0" borderId="0" xfId="57" applyNumberFormat="1" applyFont="1">
      <alignment vertical="center"/>
    </xf>
    <xf numFmtId="0" fontId="63" fillId="0" borderId="0" xfId="57" applyFont="1" applyAlignment="1">
      <alignment horizontal="right" vertical="center"/>
    </xf>
    <xf numFmtId="0" fontId="66" fillId="0" borderId="0" xfId="57" applyFont="1" applyAlignment="1"/>
    <xf numFmtId="0" fontId="65" fillId="0" borderId="0" xfId="57" applyFont="1" applyAlignment="1">
      <alignment horizontal="right" vertical="center"/>
    </xf>
    <xf numFmtId="0" fontId="61" fillId="0" borderId="37" xfId="57" applyFont="1" applyBorder="1" applyAlignment="1">
      <alignment horizontal="center" vertical="center" wrapText="1"/>
    </xf>
    <xf numFmtId="0" fontId="61" fillId="0" borderId="17" xfId="57" applyFont="1" applyBorder="1" applyAlignment="1">
      <alignment horizontal="center" vertical="center" wrapText="1"/>
    </xf>
    <xf numFmtId="0" fontId="64" fillId="0" borderId="58" xfId="57" applyFont="1" applyBorder="1" applyAlignment="1">
      <alignment horizontal="center" vertical="center"/>
    </xf>
    <xf numFmtId="0" fontId="64" fillId="0" borderId="21" xfId="57" applyFont="1" applyBorder="1" applyAlignment="1">
      <alignment horizontal="center" vertical="center"/>
    </xf>
    <xf numFmtId="0" fontId="64" fillId="0" borderId="60" xfId="57" applyFont="1" applyBorder="1" applyAlignment="1">
      <alignment horizontal="center" vertical="center"/>
    </xf>
    <xf numFmtId="0" fontId="64" fillId="0" borderId="11" xfId="57" applyFont="1" applyBorder="1" applyAlignment="1">
      <alignment horizontal="center" vertical="center"/>
    </xf>
    <xf numFmtId="0" fontId="61" fillId="0" borderId="45" xfId="57" applyFont="1" applyBorder="1" applyAlignment="1">
      <alignment horizontal="center" vertical="center" wrapText="1"/>
    </xf>
    <xf numFmtId="0" fontId="64" fillId="0" borderId="69" xfId="57" applyFont="1" applyBorder="1" applyAlignment="1">
      <alignment horizontal="center" vertical="center" wrapText="1"/>
    </xf>
    <xf numFmtId="0" fontId="64" fillId="0" borderId="70" xfId="57" applyFont="1" applyBorder="1" applyAlignment="1">
      <alignment horizontal="center" vertical="center" wrapText="1"/>
    </xf>
    <xf numFmtId="0" fontId="64" fillId="0" borderId="74" xfId="57" applyFont="1" applyBorder="1" applyAlignment="1">
      <alignment horizontal="center" vertical="center" wrapText="1"/>
    </xf>
    <xf numFmtId="0" fontId="61" fillId="26" borderId="37" xfId="57" applyFont="1" applyFill="1" applyBorder="1" applyAlignment="1" applyProtection="1">
      <alignment horizontal="center" vertical="center" wrapText="1"/>
      <protection locked="0"/>
    </xf>
    <xf numFmtId="0" fontId="61" fillId="26" borderId="108" xfId="57" applyFont="1" applyFill="1" applyBorder="1" applyAlignment="1" applyProtection="1">
      <alignment horizontal="center" vertical="center" shrinkToFit="1"/>
      <protection locked="0"/>
    </xf>
    <xf numFmtId="0" fontId="61" fillId="26" borderId="109" xfId="57" applyFont="1" applyFill="1" applyBorder="1" applyAlignment="1" applyProtection="1">
      <alignment horizontal="center" vertical="center" shrinkToFit="1"/>
      <protection locked="0"/>
    </xf>
    <xf numFmtId="0" fontId="61" fillId="26" borderId="110" xfId="57" applyFont="1" applyFill="1" applyBorder="1" applyAlignment="1" applyProtection="1">
      <alignment horizontal="center" vertical="center" shrinkToFit="1"/>
      <protection locked="0"/>
    </xf>
    <xf numFmtId="0" fontId="61" fillId="26" borderId="17" xfId="57" applyFont="1" applyFill="1" applyBorder="1" applyAlignment="1" applyProtection="1">
      <alignment horizontal="center" vertical="center" wrapText="1"/>
      <protection locked="0"/>
    </xf>
    <xf numFmtId="180" fontId="61" fillId="0" borderId="119" xfId="57" applyNumberFormat="1" applyFont="1" applyBorder="1" applyAlignment="1">
      <alignment horizontal="center" vertical="center" shrinkToFit="1"/>
    </xf>
    <xf numFmtId="180" fontId="61" fillId="0" borderId="120" xfId="57" applyNumberFormat="1" applyFont="1" applyBorder="1" applyAlignment="1">
      <alignment horizontal="center" vertical="center" shrinkToFit="1"/>
    </xf>
    <xf numFmtId="180" fontId="61" fillId="0" borderId="121" xfId="57" applyNumberFormat="1" applyFont="1" applyBorder="1" applyAlignment="1">
      <alignment horizontal="center" vertical="center" shrinkToFit="1"/>
    </xf>
    <xf numFmtId="0" fontId="61" fillId="26" borderId="27" xfId="57" applyFont="1" applyFill="1" applyBorder="1" applyAlignment="1" applyProtection="1">
      <alignment horizontal="center" vertical="center" wrapText="1"/>
      <protection locked="0"/>
    </xf>
    <xf numFmtId="180" fontId="61" fillId="0" borderId="127" xfId="57" applyNumberFormat="1" applyFont="1" applyBorder="1" applyAlignment="1">
      <alignment horizontal="center" vertical="center" shrinkToFit="1"/>
    </xf>
    <xf numFmtId="180" fontId="61" fillId="0" borderId="128" xfId="57" applyNumberFormat="1" applyFont="1" applyBorder="1" applyAlignment="1">
      <alignment horizontal="center" vertical="center" shrinkToFit="1"/>
    </xf>
    <xf numFmtId="180" fontId="61" fillId="0" borderId="129" xfId="57" applyNumberFormat="1" applyFont="1" applyBorder="1" applyAlignment="1">
      <alignment horizontal="center" vertical="center" shrinkToFit="1"/>
    </xf>
    <xf numFmtId="0" fontId="61" fillId="26" borderId="22" xfId="57" applyFont="1" applyFill="1" applyBorder="1" applyAlignment="1" applyProtection="1">
      <alignment horizontal="center" vertical="center" wrapText="1"/>
      <protection locked="0"/>
    </xf>
    <xf numFmtId="0" fontId="61" fillId="26" borderId="45" xfId="57" applyFont="1" applyFill="1" applyBorder="1" applyAlignment="1" applyProtection="1">
      <alignment horizontal="center" vertical="center" wrapText="1"/>
      <protection locked="0"/>
    </xf>
    <xf numFmtId="0" fontId="65" fillId="24" borderId="143" xfId="57" applyFont="1" applyFill="1" applyBorder="1">
      <alignment vertical="center"/>
    </xf>
    <xf numFmtId="0" fontId="70" fillId="24" borderId="144" xfId="57" applyFont="1" applyFill="1" applyBorder="1" applyAlignment="1">
      <alignment horizontal="center" vertical="center"/>
    </xf>
    <xf numFmtId="0" fontId="65" fillId="24" borderId="144" xfId="57" applyFont="1" applyFill="1" applyBorder="1" applyAlignment="1">
      <alignment horizontal="center" vertical="center" wrapText="1"/>
    </xf>
    <xf numFmtId="0" fontId="65" fillId="24" borderId="144" xfId="57" applyFont="1" applyFill="1" applyBorder="1" applyAlignment="1">
      <alignment horizontal="center" vertical="center" shrinkToFit="1"/>
    </xf>
    <xf numFmtId="0" fontId="69" fillId="24" borderId="144" xfId="57" applyFont="1" applyFill="1" applyBorder="1" applyAlignment="1">
      <alignment horizontal="center" vertical="center" wrapText="1"/>
    </xf>
    <xf numFmtId="1" fontId="65" fillId="24" borderId="144" xfId="57" applyNumberFormat="1" applyFont="1" applyFill="1" applyBorder="1" applyAlignment="1">
      <alignment horizontal="center" vertical="center" wrapText="1"/>
    </xf>
    <xf numFmtId="0" fontId="65" fillId="24" borderId="145" xfId="57" applyFont="1" applyFill="1" applyBorder="1" applyAlignment="1">
      <alignment horizontal="center" vertical="center" wrapText="1"/>
    </xf>
    <xf numFmtId="0" fontId="65" fillId="0" borderId="75" xfId="57" applyFont="1" applyBorder="1">
      <alignment vertical="center"/>
    </xf>
    <xf numFmtId="0" fontId="65" fillId="0" borderId="47" xfId="57" applyFont="1" applyBorder="1" applyAlignment="1">
      <alignment vertical="center" wrapText="1"/>
    </xf>
    <xf numFmtId="180" fontId="64" fillId="24" borderId="91" xfId="57" applyNumberFormat="1" applyFont="1" applyFill="1" applyBorder="1" applyAlignment="1">
      <alignment horizontal="center" vertical="center" shrinkToFit="1"/>
    </xf>
    <xf numFmtId="180" fontId="64" fillId="24" borderId="102" xfId="57" applyNumberFormat="1" applyFont="1" applyFill="1" applyBorder="1" applyAlignment="1">
      <alignment horizontal="center" vertical="center" shrinkToFit="1"/>
    </xf>
    <xf numFmtId="180" fontId="64" fillId="24" borderId="146" xfId="57" applyNumberFormat="1" applyFont="1" applyFill="1" applyBorder="1" applyAlignment="1">
      <alignment horizontal="center" vertical="center" shrinkToFit="1"/>
    </xf>
    <xf numFmtId="0" fontId="65" fillId="0" borderId="59" xfId="57" applyFont="1" applyBorder="1">
      <alignment vertical="center"/>
    </xf>
    <xf numFmtId="0" fontId="65" fillId="0" borderId="10" xfId="57" applyFont="1" applyBorder="1" applyAlignment="1">
      <alignment vertical="center" wrapText="1"/>
    </xf>
    <xf numFmtId="180" fontId="64" fillId="24" borderId="58" xfId="57" applyNumberFormat="1" applyFont="1" applyFill="1" applyBorder="1" applyAlignment="1">
      <alignment horizontal="center" vertical="center" shrinkToFit="1"/>
    </xf>
    <xf numFmtId="180" fontId="64" fillId="24" borderId="21" xfId="57" applyNumberFormat="1" applyFont="1" applyFill="1" applyBorder="1" applyAlignment="1">
      <alignment horizontal="center" vertical="center" shrinkToFit="1"/>
    </xf>
    <xf numFmtId="180" fontId="64" fillId="24" borderId="60" xfId="57" applyNumberFormat="1" applyFont="1" applyFill="1" applyBorder="1" applyAlignment="1">
      <alignment horizontal="center" vertical="center" shrinkToFit="1"/>
    </xf>
    <xf numFmtId="180" fontId="64" fillId="28" borderId="58" xfId="57" applyNumberFormat="1" applyFont="1" applyFill="1" applyBorder="1" applyAlignment="1" applyProtection="1">
      <alignment horizontal="center" vertical="center" shrinkToFit="1"/>
      <protection locked="0"/>
    </xf>
    <xf numFmtId="180" fontId="64" fillId="28" borderId="21" xfId="57" applyNumberFormat="1" applyFont="1" applyFill="1" applyBorder="1" applyAlignment="1" applyProtection="1">
      <alignment horizontal="center" vertical="center" shrinkToFit="1"/>
      <protection locked="0"/>
    </xf>
    <xf numFmtId="180" fontId="64" fillId="28" borderId="60" xfId="57" applyNumberFormat="1" applyFont="1" applyFill="1" applyBorder="1" applyAlignment="1" applyProtection="1">
      <alignment horizontal="center" vertical="center" shrinkToFit="1"/>
      <protection locked="0"/>
    </xf>
    <xf numFmtId="0" fontId="65" fillId="0" borderId="64" xfId="57" applyFont="1" applyBorder="1">
      <alignment vertical="center"/>
    </xf>
    <xf numFmtId="0" fontId="65" fillId="0" borderId="65" xfId="57" applyFont="1" applyBorder="1" applyAlignment="1">
      <alignment vertical="center" wrapText="1"/>
    </xf>
    <xf numFmtId="180" fontId="64" fillId="0" borderId="58" xfId="57" applyNumberFormat="1" applyFont="1" applyBorder="1" applyAlignment="1">
      <alignment horizontal="center" vertical="center" shrinkToFit="1"/>
    </xf>
    <xf numFmtId="180" fontId="64" fillId="0" borderId="21" xfId="57" applyNumberFormat="1" applyFont="1" applyBorder="1" applyAlignment="1">
      <alignment horizontal="center" vertical="center" shrinkToFit="1"/>
    </xf>
    <xf numFmtId="180" fontId="64" fillId="0" borderId="60" xfId="57" applyNumberFormat="1" applyFont="1" applyBorder="1" applyAlignment="1">
      <alignment horizontal="center" vertical="center" shrinkToFit="1"/>
    </xf>
    <xf numFmtId="180" fontId="64" fillId="24" borderId="56" xfId="57" applyNumberFormat="1" applyFont="1" applyFill="1" applyBorder="1" applyAlignment="1">
      <alignment horizontal="center" vertical="center" shrinkToFit="1"/>
    </xf>
    <xf numFmtId="180" fontId="64" fillId="24" borderId="57" xfId="57" applyNumberFormat="1" applyFont="1" applyFill="1" applyBorder="1" applyAlignment="1">
      <alignment horizontal="center" vertical="center" shrinkToFit="1"/>
    </xf>
    <xf numFmtId="180" fontId="64" fillId="24" borderId="73" xfId="57" applyNumberFormat="1" applyFont="1" applyFill="1" applyBorder="1" applyAlignment="1">
      <alignment horizontal="center" vertical="center" shrinkToFit="1"/>
    </xf>
    <xf numFmtId="180" fontId="64" fillId="24" borderId="48" xfId="57" applyNumberFormat="1" applyFont="1" applyFill="1" applyBorder="1" applyAlignment="1">
      <alignment horizontal="center" vertical="center" shrinkToFit="1"/>
    </xf>
    <xf numFmtId="180" fontId="64" fillId="24" borderId="11" xfId="57" applyNumberFormat="1" applyFont="1" applyFill="1" applyBorder="1" applyAlignment="1">
      <alignment horizontal="center" vertical="center" shrinkToFit="1"/>
    </xf>
    <xf numFmtId="180" fontId="64" fillId="24" borderId="69" xfId="57" applyNumberFormat="1" applyFont="1" applyFill="1" applyBorder="1" applyAlignment="1">
      <alignment horizontal="center" vertical="center" shrinkToFit="1"/>
    </xf>
    <xf numFmtId="180" fontId="64" fillId="24" borderId="70" xfId="57" applyNumberFormat="1" applyFont="1" applyFill="1" applyBorder="1" applyAlignment="1">
      <alignment horizontal="center" vertical="center" shrinkToFit="1"/>
    </xf>
    <xf numFmtId="180" fontId="64" fillId="24" borderId="74" xfId="57" applyNumberFormat="1" applyFont="1" applyFill="1" applyBorder="1" applyAlignment="1">
      <alignment horizontal="center" vertical="center" shrinkToFit="1"/>
    </xf>
    <xf numFmtId="180" fontId="64" fillId="24" borderId="66" xfId="57" applyNumberFormat="1" applyFont="1" applyFill="1" applyBorder="1" applyAlignment="1">
      <alignment horizontal="center" vertical="center" shrinkToFit="1"/>
    </xf>
    <xf numFmtId="0" fontId="66" fillId="0" borderId="0" xfId="57" applyFont="1">
      <alignment vertical="center"/>
    </xf>
    <xf numFmtId="0" fontId="65" fillId="0" borderId="0" xfId="57" applyFont="1" applyAlignment="1">
      <alignment vertical="center" shrinkToFit="1"/>
    </xf>
    <xf numFmtId="0" fontId="68" fillId="0" borderId="0" xfId="57" applyFont="1" applyAlignment="1">
      <alignment vertical="center" shrinkToFit="1"/>
    </xf>
    <xf numFmtId="0" fontId="65" fillId="0" borderId="0" xfId="57" applyFont="1" applyAlignment="1">
      <alignment vertical="center" wrapText="1"/>
    </xf>
    <xf numFmtId="0" fontId="64" fillId="0" borderId="0" xfId="57" applyFont="1" applyAlignment="1">
      <alignment vertical="center" wrapText="1"/>
    </xf>
    <xf numFmtId="0" fontId="64" fillId="0" borderId="0" xfId="57" applyFont="1" applyAlignment="1">
      <alignment horizontal="justify" vertical="center" wrapText="1"/>
    </xf>
    <xf numFmtId="0" fontId="65" fillId="0" borderId="0" xfId="57" applyFont="1" applyAlignment="1">
      <alignment vertical="center" textRotation="90"/>
    </xf>
    <xf numFmtId="0" fontId="2" fillId="24" borderId="0" xfId="57" applyFill="1">
      <alignment vertical="center"/>
    </xf>
    <xf numFmtId="0" fontId="65" fillId="24" borderId="0" xfId="57" applyFont="1" applyFill="1" applyAlignment="1">
      <alignment horizontal="left" vertical="center"/>
    </xf>
    <xf numFmtId="0" fontId="63" fillId="24" borderId="0" xfId="57" applyFont="1" applyFill="1" applyAlignment="1">
      <alignment horizontal="left" vertical="center"/>
    </xf>
    <xf numFmtId="0" fontId="65" fillId="28" borderId="21" xfId="57" applyFont="1" applyFill="1" applyBorder="1" applyAlignment="1">
      <alignment horizontal="left" vertical="center"/>
    </xf>
    <xf numFmtId="0" fontId="65" fillId="26" borderId="21" xfId="57" applyFont="1" applyFill="1" applyBorder="1" applyAlignment="1">
      <alignment horizontal="left" vertical="center"/>
    </xf>
    <xf numFmtId="0" fontId="71" fillId="24" borderId="0" xfId="57" applyFont="1" applyFill="1" applyAlignment="1">
      <alignment horizontal="left" vertical="center"/>
    </xf>
    <xf numFmtId="0" fontId="65" fillId="24" borderId="0" xfId="57" applyFont="1" applyFill="1" applyAlignment="1">
      <alignment horizontal="center" vertical="center"/>
    </xf>
    <xf numFmtId="0" fontId="65" fillId="24" borderId="21" xfId="57" applyFont="1" applyFill="1" applyBorder="1" applyAlignment="1">
      <alignment horizontal="center" vertical="center"/>
    </xf>
    <xf numFmtId="0" fontId="65" fillId="24" borderId="21" xfId="57" applyFont="1" applyFill="1" applyBorder="1" applyAlignment="1">
      <alignment horizontal="left" vertical="center"/>
    </xf>
    <xf numFmtId="0" fontId="72" fillId="24" borderId="0" xfId="57" applyFont="1" applyFill="1">
      <alignment vertical="center"/>
    </xf>
    <xf numFmtId="0" fontId="72" fillId="24" borderId="0" xfId="57" applyFont="1" applyFill="1" applyAlignment="1">
      <alignment horizontal="left" vertical="center"/>
    </xf>
    <xf numFmtId="0" fontId="66" fillId="24" borderId="0" xfId="57" applyFont="1" applyFill="1">
      <alignment vertical="center"/>
    </xf>
    <xf numFmtId="0" fontId="72" fillId="24" borderId="0" xfId="57" applyFont="1" applyFill="1" applyAlignment="1">
      <alignment vertical="center" shrinkToFit="1"/>
    </xf>
    <xf numFmtId="0" fontId="65" fillId="24" borderId="0" xfId="57" applyFont="1" applyFill="1" applyAlignment="1">
      <alignment vertical="center" wrapText="1"/>
    </xf>
    <xf numFmtId="0" fontId="64" fillId="24" borderId="0" xfId="57" applyFont="1" applyFill="1" applyAlignment="1"/>
    <xf numFmtId="0" fontId="64" fillId="24" borderId="0" xfId="57" applyFont="1" applyFill="1">
      <alignment vertical="center"/>
    </xf>
    <xf numFmtId="0" fontId="64" fillId="24" borderId="0" xfId="57" applyFont="1" applyFill="1" applyAlignment="1">
      <alignment vertical="center" wrapText="1"/>
    </xf>
    <xf numFmtId="0" fontId="64" fillId="24" borderId="0" xfId="57" applyFont="1" applyFill="1" applyAlignment="1">
      <alignment horizontal="justify" vertical="center" wrapText="1"/>
    </xf>
    <xf numFmtId="0" fontId="75" fillId="24" borderId="0" xfId="57" applyFont="1" applyFill="1">
      <alignment vertical="center"/>
    </xf>
    <xf numFmtId="0" fontId="76" fillId="24" borderId="0" xfId="57" applyFont="1" applyFill="1" applyAlignment="1">
      <alignment horizontal="left" vertical="center"/>
    </xf>
    <xf numFmtId="0" fontId="77" fillId="24" borderId="0" xfId="57" applyFont="1" applyFill="1" applyAlignment="1">
      <alignment horizontal="center" vertical="center"/>
    </xf>
    <xf numFmtId="0" fontId="77" fillId="24" borderId="0" xfId="57" applyFont="1" applyFill="1">
      <alignment vertical="center"/>
    </xf>
    <xf numFmtId="0" fontId="77" fillId="24" borderId="0" xfId="57" applyFont="1" applyFill="1" applyAlignment="1">
      <alignment horizontal="left" vertical="center"/>
    </xf>
    <xf numFmtId="0" fontId="78" fillId="24" borderId="0" xfId="57" applyFont="1" applyFill="1">
      <alignment vertical="center"/>
    </xf>
    <xf numFmtId="0" fontId="78" fillId="24" borderId="0" xfId="57" applyFont="1" applyFill="1" applyAlignment="1">
      <alignment horizontal="left" vertical="center"/>
    </xf>
    <xf numFmtId="0" fontId="77" fillId="28" borderId="21" xfId="57" applyFont="1" applyFill="1" applyBorder="1" applyAlignment="1" applyProtection="1">
      <alignment horizontal="center" vertical="center"/>
      <protection locked="0"/>
    </xf>
    <xf numFmtId="20" fontId="77" fillId="28" borderId="21" xfId="57" applyNumberFormat="1" applyFont="1" applyFill="1" applyBorder="1" applyAlignment="1" applyProtection="1">
      <alignment horizontal="center" vertical="center"/>
      <protection locked="0"/>
    </xf>
    <xf numFmtId="0" fontId="77" fillId="24" borderId="21" xfId="57" applyFont="1" applyFill="1" applyBorder="1" applyAlignment="1">
      <alignment horizontal="center" vertical="center"/>
    </xf>
    <xf numFmtId="178" fontId="77" fillId="24" borderId="21" xfId="57" applyNumberFormat="1" applyFont="1" applyFill="1" applyBorder="1" applyAlignment="1">
      <alignment horizontal="center" vertical="center"/>
    </xf>
    <xf numFmtId="0" fontId="77" fillId="28" borderId="21" xfId="57" applyFont="1" applyFill="1" applyBorder="1" applyAlignment="1" applyProtection="1">
      <alignment horizontal="left" vertical="center"/>
      <protection locked="0"/>
    </xf>
    <xf numFmtId="0" fontId="77" fillId="24" borderId="21" xfId="58" applyNumberFormat="1" applyFont="1" applyFill="1" applyBorder="1" applyAlignment="1" applyProtection="1">
      <alignment horizontal="center" vertical="center"/>
    </xf>
    <xf numFmtId="20" fontId="77" fillId="24" borderId="21" xfId="57" applyNumberFormat="1" applyFont="1" applyFill="1" applyBorder="1" applyAlignment="1">
      <alignment horizontal="center" vertical="center"/>
    </xf>
    <xf numFmtId="0" fontId="79" fillId="24" borderId="0" xfId="57" applyFont="1" applyFill="1" applyAlignment="1">
      <alignment horizontal="left" vertical="center"/>
    </xf>
    <xf numFmtId="0" fontId="5" fillId="0" borderId="0" xfId="48" applyAlignment="1">
      <alignment vertical="center"/>
    </xf>
    <xf numFmtId="0" fontId="5" fillId="0" borderId="71" xfId="48" applyBorder="1" applyAlignment="1">
      <alignment vertical="center"/>
    </xf>
    <xf numFmtId="0" fontId="5" fillId="0" borderId="36" xfId="48" applyBorder="1" applyAlignment="1">
      <alignment vertical="center"/>
    </xf>
    <xf numFmtId="0" fontId="5" fillId="0" borderId="50" xfId="48" applyBorder="1" applyAlignment="1">
      <alignment vertical="center"/>
    </xf>
    <xf numFmtId="0" fontId="5" fillId="0" borderId="62" xfId="48" applyBorder="1" applyAlignment="1">
      <alignment vertical="center"/>
    </xf>
    <xf numFmtId="0" fontId="5" fillId="0" borderId="22" xfId="48" applyBorder="1" applyAlignment="1">
      <alignment vertical="center"/>
    </xf>
    <xf numFmtId="0" fontId="5" fillId="0" borderId="13" xfId="48" applyBorder="1" applyAlignment="1">
      <alignment vertical="center"/>
    </xf>
    <xf numFmtId="0" fontId="5" fillId="0" borderId="14" xfId="48" applyBorder="1" applyAlignment="1">
      <alignment vertical="center"/>
    </xf>
    <xf numFmtId="0" fontId="5" fillId="0" borderId="39" xfId="48" applyBorder="1" applyAlignment="1">
      <alignment vertical="center"/>
    </xf>
    <xf numFmtId="0" fontId="5" fillId="0" borderId="28" xfId="48" applyBorder="1" applyAlignment="1">
      <alignment vertical="center"/>
    </xf>
    <xf numFmtId="0" fontId="5" fillId="0" borderId="16" xfId="48" applyBorder="1" applyAlignment="1">
      <alignment horizontal="center" vertical="center"/>
    </xf>
    <xf numFmtId="0" fontId="5" fillId="0" borderId="28" xfId="48" applyBorder="1" applyAlignment="1">
      <alignment horizontal="center" vertical="center"/>
    </xf>
    <xf numFmtId="0" fontId="5" fillId="0" borderId="0" xfId="48" applyAlignment="1">
      <alignment horizontal="center" vertical="center"/>
    </xf>
    <xf numFmtId="0" fontId="5" fillId="0" borderId="15" xfId="48" applyBorder="1" applyAlignment="1">
      <alignment vertical="center"/>
    </xf>
    <xf numFmtId="0" fontId="5" fillId="0" borderId="17" xfId="48" applyBorder="1" applyAlignment="1">
      <alignment vertical="center"/>
    </xf>
    <xf numFmtId="0" fontId="5" fillId="0" borderId="20" xfId="48" applyBorder="1" applyAlignment="1">
      <alignment vertical="center"/>
    </xf>
    <xf numFmtId="0" fontId="5" fillId="0" borderId="27" xfId="48" applyBorder="1" applyAlignment="1">
      <alignment vertical="center"/>
    </xf>
    <xf numFmtId="0" fontId="5" fillId="0" borderId="12" xfId="48" applyBorder="1" applyAlignment="1">
      <alignment vertical="center"/>
    </xf>
    <xf numFmtId="0" fontId="5" fillId="0" borderId="16" xfId="48" applyBorder="1" applyAlignment="1">
      <alignment vertical="center"/>
    </xf>
    <xf numFmtId="0" fontId="5" fillId="0" borderId="18" xfId="48" applyBorder="1" applyAlignment="1">
      <alignment vertical="center"/>
    </xf>
    <xf numFmtId="0" fontId="5" fillId="0" borderId="72" xfId="48" applyBorder="1" applyAlignment="1">
      <alignment vertical="center"/>
    </xf>
    <xf numFmtId="0" fontId="5" fillId="0" borderId="44" xfId="48" applyBorder="1" applyAlignment="1">
      <alignment vertical="center"/>
    </xf>
    <xf numFmtId="0" fontId="5" fillId="0" borderId="51" xfId="48" applyBorder="1" applyAlignment="1">
      <alignment vertical="center"/>
    </xf>
    <xf numFmtId="0" fontId="5" fillId="0" borderId="0" xfId="48" applyAlignment="1">
      <alignment horizontal="right" vertical="center"/>
    </xf>
    <xf numFmtId="0" fontId="80" fillId="24" borderId="0" xfId="59" applyFont="1" applyFill="1" applyAlignment="1">
      <alignment horizontal="left" vertical="top"/>
    </xf>
    <xf numFmtId="0" fontId="80" fillId="24" borderId="0" xfId="59" applyFont="1" applyFill="1" applyAlignment="1">
      <alignment horizontal="left" vertical="center"/>
    </xf>
    <xf numFmtId="0" fontId="80" fillId="24" borderId="0" xfId="59" applyFont="1" applyFill="1" applyAlignment="1">
      <alignment horizontal="right" vertical="center"/>
    </xf>
    <xf numFmtId="0" fontId="83" fillId="24" borderId="0" xfId="59" applyFont="1" applyFill="1" applyAlignment="1">
      <alignment horizontal="left" vertical="top"/>
    </xf>
    <xf numFmtId="0" fontId="5" fillId="24" borderId="159" xfId="59" applyFont="1" applyFill="1" applyBorder="1" applyAlignment="1">
      <alignment horizontal="left" vertical="center" wrapText="1"/>
    </xf>
    <xf numFmtId="0" fontId="82" fillId="24" borderId="160" xfId="59" applyFont="1" applyFill="1" applyBorder="1" applyAlignment="1">
      <alignment horizontal="left" vertical="center" wrapText="1"/>
    </xf>
    <xf numFmtId="0" fontId="82" fillId="24" borderId="0" xfId="59" applyFont="1" applyFill="1" applyAlignment="1">
      <alignment horizontal="left" vertical="top"/>
    </xf>
    <xf numFmtId="0" fontId="5" fillId="24" borderId="161" xfId="59" applyFont="1" applyFill="1" applyBorder="1" applyAlignment="1">
      <alignment horizontal="left" vertical="center" wrapText="1"/>
    </xf>
    <xf numFmtId="0" fontId="82" fillId="24" borderId="162" xfId="59" applyFont="1" applyFill="1" applyBorder="1" applyAlignment="1">
      <alignment horizontal="left" vertical="center" wrapText="1"/>
    </xf>
    <xf numFmtId="0" fontId="5" fillId="24" borderId="0" xfId="59" applyFont="1" applyFill="1" applyAlignment="1">
      <alignment horizontal="left" vertical="center" wrapText="1"/>
    </xf>
    <xf numFmtId="0" fontId="82" fillId="24" borderId="0" xfId="59" applyFont="1" applyFill="1" applyAlignment="1">
      <alignment horizontal="left" vertical="center" wrapText="1"/>
    </xf>
    <xf numFmtId="0" fontId="5" fillId="24" borderId="0" xfId="59" applyFont="1" applyFill="1" applyAlignment="1">
      <alignment horizontal="left" vertical="top" wrapText="1"/>
    </xf>
    <xf numFmtId="0" fontId="84" fillId="24" borderId="0" xfId="59" applyFont="1" applyFill="1" applyAlignment="1">
      <alignment horizontal="left" vertical="top"/>
    </xf>
    <xf numFmtId="0" fontId="85" fillId="24" borderId="0" xfId="59" applyFont="1" applyFill="1" applyAlignment="1">
      <alignment horizontal="center" vertical="center"/>
    </xf>
    <xf numFmtId="0" fontId="83" fillId="24" borderId="0" xfId="59" applyFont="1" applyFill="1" applyAlignment="1">
      <alignment vertical="center"/>
    </xf>
    <xf numFmtId="0" fontId="83" fillId="24" borderId="0" xfId="59" applyFont="1" applyFill="1" applyAlignment="1">
      <alignment horizontal="center" vertical="center"/>
    </xf>
    <xf numFmtId="0" fontId="83" fillId="24" borderId="0" xfId="59" applyFont="1" applyFill="1" applyAlignment="1">
      <alignment horizontal="left" vertical="center"/>
    </xf>
    <xf numFmtId="0" fontId="80" fillId="24" borderId="0" xfId="59" applyFont="1" applyFill="1"/>
    <xf numFmtId="0" fontId="84" fillId="24" borderId="0" xfId="59" applyFont="1" applyFill="1" applyAlignment="1">
      <alignment horizontal="left"/>
    </xf>
    <xf numFmtId="0" fontId="81" fillId="24" borderId="0" xfId="59" applyFont="1" applyFill="1" applyAlignment="1">
      <alignment horizontal="right" vertical="top"/>
    </xf>
    <xf numFmtId="0" fontId="84" fillId="24" borderId="12" xfId="59" applyFont="1" applyFill="1" applyBorder="1"/>
    <xf numFmtId="0" fontId="80" fillId="24" borderId="14" xfId="59" applyFont="1" applyFill="1" applyBorder="1" applyAlignment="1">
      <alignment vertical="center"/>
    </xf>
    <xf numFmtId="0" fontId="83" fillId="24" borderId="0" xfId="59" applyFont="1" applyFill="1" applyAlignment="1">
      <alignment horizontal="center" vertical="top"/>
    </xf>
    <xf numFmtId="0" fontId="80" fillId="24" borderId="16" xfId="59" applyFont="1" applyFill="1" applyBorder="1" applyAlignment="1">
      <alignment horizontal="left" vertical="top"/>
    </xf>
    <xf numFmtId="0" fontId="80" fillId="24" borderId="20" xfId="59" applyFont="1" applyFill="1" applyBorder="1" applyAlignment="1">
      <alignment horizontal="left" vertical="top"/>
    </xf>
    <xf numFmtId="0" fontId="57" fillId="24" borderId="0" xfId="53" applyFont="1" applyFill="1" applyAlignment="1">
      <alignment horizontal="center" vertical="top"/>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79" xfId="43" applyFont="1" applyFill="1" applyBorder="1" applyAlignment="1">
      <alignment horizontal="left" vertical="center"/>
    </xf>
    <xf numFmtId="0" fontId="41" fillId="24" borderId="80" xfId="43" applyFont="1" applyFill="1" applyBorder="1" applyAlignment="1">
      <alignment horizontal="left" vertical="center"/>
    </xf>
    <xf numFmtId="0" fontId="41" fillId="24" borderId="81"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79" xfId="43" applyFont="1" applyFill="1" applyBorder="1" applyAlignment="1">
      <alignment horizontal="left" vertical="center" wrapText="1"/>
    </xf>
    <xf numFmtId="0" fontId="43" fillId="24" borderId="80" xfId="43" applyFont="1" applyFill="1" applyBorder="1" applyAlignment="1">
      <alignment horizontal="left" vertical="center" wrapText="1"/>
    </xf>
    <xf numFmtId="0" fontId="43" fillId="24" borderId="81"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6" fillId="0" borderId="0" xfId="43" applyFont="1" applyFill="1" applyAlignment="1">
      <alignment horizontal="center" vertical="top" wrapText="1"/>
    </xf>
    <xf numFmtId="0" fontId="6"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2" xfId="43" applyFont="1" applyFill="1" applyBorder="1" applyAlignment="1">
      <alignment horizontal="center" vertical="center"/>
    </xf>
    <xf numFmtId="0" fontId="41" fillId="24" borderId="83" xfId="43" applyFont="1" applyFill="1" applyBorder="1" applyAlignment="1">
      <alignment horizontal="center" vertical="center"/>
    </xf>
    <xf numFmtId="0" fontId="41" fillId="24" borderId="84" xfId="43" applyFont="1" applyFill="1" applyBorder="1" applyAlignment="1">
      <alignment horizontal="center" vertical="center"/>
    </xf>
    <xf numFmtId="0" fontId="41" fillId="24" borderId="85" xfId="43" applyFont="1" applyFill="1" applyBorder="1" applyAlignment="1">
      <alignment horizontal="center" vertical="center"/>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38" xfId="46" applyFont="1" applyFill="1" applyBorder="1" applyAlignment="1">
      <alignment horizontal="center" vertical="center" wrapText="1"/>
    </xf>
    <xf numFmtId="0" fontId="41" fillId="24" borderId="91" xfId="43" applyFont="1" applyFill="1" applyBorder="1" applyAlignment="1">
      <alignment horizontal="center" vertical="center" textRotation="255"/>
    </xf>
    <xf numFmtId="0" fontId="41" fillId="24" borderId="95"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2" xfId="43" applyFont="1" applyFill="1" applyBorder="1" applyAlignment="1">
      <alignment horizontal="left" vertical="center"/>
    </xf>
    <xf numFmtId="0" fontId="41" fillId="24" borderId="93" xfId="43" applyFont="1" applyFill="1" applyBorder="1" applyAlignment="1">
      <alignment horizontal="left" vertical="center"/>
    </xf>
    <xf numFmtId="0" fontId="41" fillId="24" borderId="94"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96" xfId="43"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0" xfId="43" applyFont="1" applyFill="1" applyBorder="1" applyAlignment="1">
      <alignment horizontal="left" vertical="center"/>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101"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38" fillId="24" borderId="65" xfId="53" applyFont="1" applyFill="1" applyBorder="1" applyAlignment="1">
      <alignment horizontal="center" vertical="center" wrapText="1"/>
    </xf>
    <xf numFmtId="0" fontId="38" fillId="24" borderId="66" xfId="53" applyFont="1" applyFill="1" applyBorder="1" applyAlignment="1">
      <alignment horizontal="center" vertical="center" wrapText="1"/>
    </xf>
    <xf numFmtId="0" fontId="48" fillId="24" borderId="71" xfId="53" applyFont="1" applyFill="1" applyBorder="1" applyAlignment="1">
      <alignment horizontal="center" vertical="center" wrapText="1"/>
    </xf>
    <xf numFmtId="0" fontId="48" fillId="24" borderId="36" xfId="53" applyFont="1" applyFill="1" applyBorder="1" applyAlignment="1">
      <alignment horizontal="center" vertical="center" wrapText="1"/>
    </xf>
    <xf numFmtId="0" fontId="48" fillId="24" borderId="62"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35" xfId="53" applyFont="1" applyFill="1" applyBorder="1" applyAlignment="1">
      <alignment horizontal="center" vertical="center"/>
    </xf>
    <xf numFmtId="0" fontId="48" fillId="24" borderId="36" xfId="53" applyFont="1" applyFill="1" applyBorder="1" applyAlignment="1">
      <alignment horizontal="center" vertical="center"/>
    </xf>
    <xf numFmtId="0" fontId="48" fillId="24" borderId="37" xfId="53" applyFont="1" applyFill="1" applyBorder="1" applyAlignment="1">
      <alignment horizontal="center" vertical="center"/>
    </xf>
    <xf numFmtId="0" fontId="48" fillId="24" borderId="16"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50" xfId="53" applyFont="1" applyFill="1" applyBorder="1" applyAlignment="1">
      <alignment horizontal="center" vertical="center"/>
    </xf>
    <xf numFmtId="0" fontId="48" fillId="24" borderId="13" xfId="53" applyFont="1" applyFill="1" applyBorder="1" applyAlignment="1">
      <alignment horizontal="center"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38"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8" fillId="24" borderId="71" xfId="53" applyFont="1" applyFill="1" applyBorder="1" applyAlignment="1">
      <alignment horizontal="center" vertical="center" textRotation="255"/>
    </xf>
    <xf numFmtId="0" fontId="48" fillId="24" borderId="37" xfId="53" applyFont="1" applyFill="1" applyBorder="1" applyAlignment="1">
      <alignment horizontal="center" vertical="center" textRotation="255"/>
    </xf>
    <xf numFmtId="0" fontId="48" fillId="24" borderId="62" xfId="53" applyFont="1" applyFill="1" applyBorder="1" applyAlignment="1">
      <alignment horizontal="center" vertical="center" textRotation="255"/>
    </xf>
    <xf numFmtId="0" fontId="48" fillId="24" borderId="17" xfId="53" applyFont="1" applyFill="1" applyBorder="1" applyAlignment="1">
      <alignment horizontal="center" vertical="center" textRotation="255"/>
    </xf>
    <xf numFmtId="0" fontId="48" fillId="24" borderId="63" xfId="53" applyFont="1" applyFill="1" applyBorder="1" applyAlignment="1">
      <alignment horizontal="center" vertical="center" textRotation="255"/>
    </xf>
    <xf numFmtId="0" fontId="48" fillId="24" borderId="18" xfId="53" applyFont="1" applyFill="1" applyBorder="1" applyAlignment="1">
      <alignment horizontal="center" vertical="center" textRotation="255"/>
    </xf>
    <xf numFmtId="0" fontId="50" fillId="24" borderId="57" xfId="53" applyFont="1" applyFill="1" applyBorder="1" applyAlignment="1">
      <alignment horizontal="center" vertical="center"/>
    </xf>
    <xf numFmtId="0" fontId="50" fillId="24" borderId="57" xfId="53" applyFont="1" applyFill="1" applyBorder="1" applyAlignment="1">
      <alignment horizontal="left" vertical="center"/>
    </xf>
    <xf numFmtId="0" fontId="50" fillId="24" borderId="73" xfId="53" applyFont="1" applyFill="1" applyBorder="1" applyAlignment="1">
      <alignment horizontal="left" vertical="center"/>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1" xfId="53" applyFont="1" applyFill="1" applyBorder="1" applyAlignment="1">
      <alignment horizontal="left" vertical="center"/>
    </xf>
    <xf numFmtId="0" fontId="48" fillId="24" borderId="21" xfId="53" applyFont="1" applyFill="1" applyBorder="1" applyAlignment="1">
      <alignment horizontal="center" vertical="center"/>
    </xf>
    <xf numFmtId="0" fontId="48" fillId="24" borderId="19"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31" fillId="0" borderId="21" xfId="53" applyFont="1" applyFill="1" applyBorder="1" applyAlignment="1">
      <alignment horizontal="center" vertical="center"/>
    </xf>
    <xf numFmtId="0" fontId="48" fillId="25" borderId="56" xfId="53" applyFont="1" applyFill="1" applyBorder="1" applyAlignment="1">
      <alignment horizontal="left" vertical="center"/>
    </xf>
    <xf numFmtId="0" fontId="48" fillId="25" borderId="57" xfId="53" applyFont="1" applyFill="1" applyBorder="1" applyAlignment="1">
      <alignment horizontal="left" vertical="center"/>
    </xf>
    <xf numFmtId="0" fontId="48" fillId="25" borderId="73" xfId="53" applyFont="1" applyFill="1" applyBorder="1" applyAlignment="1">
      <alignment horizontal="left" vertical="center"/>
    </xf>
    <xf numFmtId="0" fontId="38" fillId="24" borderId="64" xfId="53" applyFont="1" applyFill="1" applyBorder="1" applyAlignment="1">
      <alignment horizontal="center" vertical="center" wrapText="1"/>
    </xf>
    <xf numFmtId="177" fontId="38" fillId="24" borderId="67" xfId="53" applyNumberFormat="1" applyFont="1" applyFill="1" applyBorder="1" applyAlignment="1">
      <alignment horizontal="center" vertical="center" wrapText="1"/>
    </xf>
    <xf numFmtId="177" fontId="38" fillId="24" borderId="65" xfId="53" applyNumberFormat="1" applyFont="1" applyFill="1" applyBorder="1" applyAlignment="1">
      <alignment horizontal="center" vertical="center" wrapText="1"/>
    </xf>
    <xf numFmtId="0" fontId="38" fillId="24" borderId="67" xfId="53" applyFont="1" applyFill="1" applyBorder="1" applyAlignment="1">
      <alignment horizontal="center" vertical="center"/>
    </xf>
    <xf numFmtId="0" fontId="38" fillId="24" borderId="65" xfId="53" applyFont="1" applyFill="1" applyBorder="1" applyAlignment="1">
      <alignment horizontal="center" vertical="center"/>
    </xf>
    <xf numFmtId="0" fontId="48" fillId="24" borderId="21" xfId="53" applyFont="1" applyFill="1" applyBorder="1" applyAlignment="1">
      <alignment horizontal="left" vertical="center"/>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39"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40" xfId="53" applyFont="1" applyFill="1" applyBorder="1" applyAlignment="1">
      <alignment horizontal="left" vertical="center" wrapText="1"/>
    </xf>
    <xf numFmtId="176" fontId="48" fillId="24" borderId="21" xfId="53" applyNumberFormat="1" applyFont="1" applyFill="1" applyBorder="1" applyAlignment="1">
      <alignment horizontal="left" vertical="center"/>
    </xf>
    <xf numFmtId="0" fontId="48" fillId="24" borderId="61" xfId="53" applyFont="1" applyFill="1" applyBorder="1" applyAlignment="1">
      <alignment horizontal="center" vertical="center" textRotation="255"/>
    </xf>
    <xf numFmtId="0" fontId="48" fillId="24" borderId="15" xfId="53" applyFont="1" applyFill="1" applyBorder="1" applyAlignment="1">
      <alignment horizontal="center" vertical="center" textRotation="255"/>
    </xf>
    <xf numFmtId="0" fontId="53" fillId="0" borderId="21" xfId="53" applyFont="1" applyFill="1" applyBorder="1" applyAlignment="1">
      <alignment horizontal="center" vertical="center" wrapText="1"/>
    </xf>
    <xf numFmtId="0" fontId="53" fillId="0" borderId="70" xfId="53" applyFont="1" applyFill="1" applyBorder="1" applyAlignment="1">
      <alignment horizontal="center" vertical="center" wrapText="1"/>
    </xf>
    <xf numFmtId="0" fontId="31" fillId="0" borderId="60" xfId="53" applyFont="1" applyFill="1" applyBorder="1" applyAlignment="1">
      <alignment horizontal="center" vertical="center"/>
    </xf>
    <xf numFmtId="0" fontId="53" fillId="0" borderId="60" xfId="53" applyFont="1" applyFill="1" applyBorder="1" applyAlignment="1">
      <alignment horizontal="center" vertical="center" wrapText="1"/>
    </xf>
    <xf numFmtId="0" fontId="31" fillId="0" borderId="70" xfId="53" applyFont="1" applyFill="1" applyBorder="1" applyAlignment="1">
      <alignment horizontal="center" vertical="center" wrapText="1"/>
    </xf>
    <xf numFmtId="0" fontId="31" fillId="0" borderId="74"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8" fillId="25" borderId="76" xfId="53" applyFont="1" applyFill="1" applyBorder="1" applyAlignment="1">
      <alignment horizontal="center" vertical="center" textRotation="255"/>
    </xf>
    <xf numFmtId="0" fontId="38" fillId="25" borderId="77" xfId="53" applyFont="1" applyFill="1" applyBorder="1" applyAlignment="1">
      <alignment horizontal="center" vertical="center" textRotation="255"/>
    </xf>
    <xf numFmtId="0" fontId="38" fillId="25" borderId="62" xfId="53" applyFont="1" applyFill="1" applyBorder="1" applyAlignment="1">
      <alignment horizontal="center" vertical="center" textRotation="255"/>
    </xf>
    <xf numFmtId="0" fontId="48" fillId="25" borderId="47" xfId="53" applyFont="1" applyFill="1" applyBorder="1" applyAlignment="1">
      <alignment horizontal="left" vertical="center"/>
    </xf>
    <xf numFmtId="0" fontId="48" fillId="25" borderId="49" xfId="53" applyFont="1" applyFill="1" applyBorder="1" applyAlignment="1">
      <alignment horizontal="left" vertical="center"/>
    </xf>
    <xf numFmtId="0" fontId="48" fillId="24" borderId="61" xfId="53" applyFont="1" applyFill="1" applyBorder="1" applyAlignment="1">
      <alignment horizontal="center" vertical="center"/>
    </xf>
    <xf numFmtId="0" fontId="48" fillId="24" borderId="63"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19" xfId="53" applyFont="1" applyFill="1" applyBorder="1" applyAlignment="1">
      <alignment horizontal="center" vertical="center" wrapText="1"/>
    </xf>
    <xf numFmtId="0" fontId="48" fillId="24" borderId="41" xfId="53" applyFont="1" applyFill="1" applyBorder="1" applyAlignment="1">
      <alignment horizontal="center" vertical="center"/>
    </xf>
    <xf numFmtId="0" fontId="48" fillId="24" borderId="59" xfId="53" applyFont="1" applyFill="1" applyBorder="1" applyAlignment="1">
      <alignment horizontal="center" vertical="center"/>
    </xf>
    <xf numFmtId="0" fontId="48" fillId="25" borderId="59" xfId="53" applyFont="1" applyFill="1" applyBorder="1" applyAlignment="1">
      <alignment horizontal="left" vertical="center"/>
    </xf>
    <xf numFmtId="0" fontId="48" fillId="25" borderId="10" xfId="53" applyFont="1" applyFill="1" applyBorder="1" applyAlignment="1">
      <alignment horizontal="left" vertical="center"/>
    </xf>
    <xf numFmtId="0" fontId="48" fillId="25" borderId="41" xfId="53" applyFont="1" applyFill="1" applyBorder="1" applyAlignment="1">
      <alignment horizontal="left" vertical="center"/>
    </xf>
    <xf numFmtId="0" fontId="38" fillId="24" borderId="61"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2"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3"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0"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49" fontId="50" fillId="24" borderId="41" xfId="53" applyNumberFormat="1" applyFont="1" applyFill="1" applyBorder="1" applyAlignment="1">
      <alignment horizontal="left" vertical="center" wrapText="1"/>
    </xf>
    <xf numFmtId="0" fontId="50" fillId="24" borderId="61"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0" fillId="24" borderId="72"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49" fontId="50" fillId="24" borderId="67" xfId="53" applyNumberFormat="1" applyFont="1" applyFill="1" applyBorder="1" applyAlignment="1">
      <alignment horizontal="right" vertical="center" wrapText="1"/>
    </xf>
    <xf numFmtId="49" fontId="50" fillId="24" borderId="65" xfId="53" applyNumberFormat="1" applyFont="1" applyFill="1" applyBorder="1" applyAlignment="1">
      <alignment horizontal="right" vertical="center" wrapText="1"/>
    </xf>
    <xf numFmtId="178" fontId="50" fillId="24" borderId="65" xfId="53" applyNumberFormat="1" applyFont="1" applyFill="1" applyBorder="1" applyAlignment="1">
      <alignment horizontal="center" vertical="center" wrapText="1"/>
    </xf>
    <xf numFmtId="178" fontId="50" fillId="24" borderId="66" xfId="53" applyNumberFormat="1" applyFont="1" applyFill="1" applyBorder="1" applyAlignment="1">
      <alignment horizontal="center" vertical="center" wrapText="1"/>
    </xf>
    <xf numFmtId="0" fontId="50" fillId="24" borderId="65" xfId="53"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59" xfId="53" applyFont="1" applyFill="1" applyBorder="1" applyAlignment="1">
      <alignment horizontal="center" vertical="center" wrapText="1"/>
    </xf>
    <xf numFmtId="0" fontId="38" fillId="25" borderId="78" xfId="53" applyFont="1" applyFill="1" applyBorder="1" applyAlignment="1">
      <alignment horizontal="center" vertical="center" textRotation="255"/>
    </xf>
    <xf numFmtId="0" fontId="48" fillId="25" borderId="75" xfId="53" applyFont="1" applyFill="1" applyBorder="1" applyAlignment="1">
      <alignment horizontal="left" vertical="center"/>
    </xf>
    <xf numFmtId="0" fontId="48" fillId="24" borderId="10" xfId="53" applyFont="1" applyFill="1" applyBorder="1" applyAlignment="1">
      <alignment horizontal="center" vertical="center" wrapText="1"/>
    </xf>
    <xf numFmtId="0" fontId="48" fillId="24" borderId="41" xfId="53" applyFont="1" applyFill="1" applyBorder="1" applyAlignment="1">
      <alignment horizontal="center" vertical="center" wrapText="1"/>
    </xf>
    <xf numFmtId="49" fontId="41" fillId="0" borderId="67" xfId="43" applyNumberFormat="1" applyFont="1" applyBorder="1" applyAlignment="1">
      <alignment horizontal="left" vertical="center"/>
    </xf>
    <xf numFmtId="49" fontId="41" fillId="0" borderId="65" xfId="43" applyNumberFormat="1" applyFont="1" applyBorder="1" applyAlignment="1">
      <alignment horizontal="left" vertical="center"/>
    </xf>
    <xf numFmtId="49" fontId="41" fillId="0" borderId="68" xfId="43" applyNumberFormat="1" applyFont="1" applyBorder="1" applyAlignment="1">
      <alignment horizontal="left" vertical="center"/>
    </xf>
    <xf numFmtId="0" fontId="38" fillId="24" borderId="67" xfId="53" applyFont="1" applyFill="1" applyBorder="1" applyAlignment="1">
      <alignment horizontal="center" vertical="center" wrapText="1"/>
    </xf>
    <xf numFmtId="0" fontId="38" fillId="24" borderId="64"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67" xfId="53" applyFont="1" applyFill="1" applyBorder="1" applyAlignment="1">
      <alignment horizontal="left" vertical="center"/>
    </xf>
    <xf numFmtId="0" fontId="38" fillId="24" borderId="65" xfId="53" applyFont="1" applyFill="1" applyBorder="1" applyAlignment="1">
      <alignment horizontal="left" vertical="center"/>
    </xf>
    <xf numFmtId="0" fontId="38" fillId="24" borderId="68" xfId="53" applyFont="1" applyFill="1" applyBorder="1" applyAlignment="1">
      <alignment horizontal="left" vertical="center"/>
    </xf>
    <xf numFmtId="0" fontId="49" fillId="24" borderId="44" xfId="53" applyFont="1" applyFill="1" applyBorder="1" applyAlignment="1">
      <alignment horizontal="left" wrapText="1"/>
    </xf>
    <xf numFmtId="0" fontId="48" fillId="24" borderId="56" xfId="53" applyFont="1" applyFill="1" applyBorder="1" applyAlignment="1">
      <alignment horizontal="center" vertical="center" textRotation="255"/>
    </xf>
    <xf numFmtId="0" fontId="48" fillId="24" borderId="57" xfId="53" applyFont="1" applyFill="1" applyBorder="1" applyAlignment="1">
      <alignment horizontal="center" vertical="center" textRotation="255"/>
    </xf>
    <xf numFmtId="0" fontId="48" fillId="24" borderId="58" xfId="53" applyFont="1" applyFill="1" applyBorder="1" applyAlignment="1">
      <alignment horizontal="center" vertical="center" textRotation="255"/>
    </xf>
    <xf numFmtId="0" fontId="48" fillId="24" borderId="21" xfId="53" applyFont="1" applyFill="1" applyBorder="1" applyAlignment="1">
      <alignment horizontal="center" vertical="center" textRotation="255"/>
    </xf>
    <xf numFmtId="0" fontId="48" fillId="24" borderId="69" xfId="53" applyFont="1" applyFill="1" applyBorder="1" applyAlignment="1">
      <alignment horizontal="center" vertical="center" textRotation="255"/>
    </xf>
    <xf numFmtId="0" fontId="48" fillId="24" borderId="70" xfId="53" applyFont="1" applyFill="1" applyBorder="1" applyAlignment="1">
      <alignment horizontal="center" vertical="center" textRotation="255"/>
    </xf>
    <xf numFmtId="0" fontId="48" fillId="24" borderId="46" xfId="53" applyFont="1" applyFill="1" applyBorder="1" applyAlignment="1">
      <alignment horizontal="center" vertical="center"/>
    </xf>
    <xf numFmtId="0" fontId="48" fillId="24" borderId="47" xfId="53" applyFont="1" applyFill="1" applyBorder="1" applyAlignment="1">
      <alignment horizontal="center" vertical="center"/>
    </xf>
    <xf numFmtId="0" fontId="48" fillId="24" borderId="48" xfId="53" applyFont="1" applyFill="1" applyBorder="1" applyAlignment="1">
      <alignment horizontal="center" vertical="center"/>
    </xf>
    <xf numFmtId="0" fontId="48" fillId="24" borderId="46" xfId="53" applyFont="1" applyFill="1" applyBorder="1" applyAlignment="1">
      <alignment horizontal="left" vertical="center"/>
    </xf>
    <xf numFmtId="0" fontId="48" fillId="24" borderId="47" xfId="53" applyFont="1" applyFill="1" applyBorder="1" applyAlignment="1">
      <alignment horizontal="left" vertical="center"/>
    </xf>
    <xf numFmtId="0" fontId="48" fillId="24" borderId="49" xfId="53" applyFont="1" applyFill="1" applyBorder="1" applyAlignment="1">
      <alignment horizontal="left" vertical="center"/>
    </xf>
    <xf numFmtId="0" fontId="48" fillId="24" borderId="70" xfId="53" applyFont="1" applyFill="1" applyBorder="1" applyAlignment="1">
      <alignment horizontal="center" vertical="center"/>
    </xf>
    <xf numFmtId="0" fontId="41" fillId="24" borderId="70" xfId="46" applyFont="1" applyFill="1" applyBorder="1" applyAlignment="1">
      <alignment horizontal="center" vertical="center"/>
    </xf>
    <xf numFmtId="0" fontId="48" fillId="25" borderId="58" xfId="53" applyFont="1" applyFill="1" applyBorder="1" applyAlignment="1">
      <alignment horizontal="left" vertical="center"/>
    </xf>
    <xf numFmtId="0" fontId="48" fillId="25" borderId="21" xfId="53" applyFont="1" applyFill="1" applyBorder="1" applyAlignment="1">
      <alignment horizontal="left" vertical="center"/>
    </xf>
    <xf numFmtId="0" fontId="48" fillId="25" borderId="60" xfId="53" applyFont="1" applyFill="1" applyBorder="1" applyAlignment="1">
      <alignment horizontal="left" vertical="center"/>
    </xf>
    <xf numFmtId="0" fontId="52" fillId="25" borderId="76" xfId="53" applyFont="1" applyFill="1" applyBorder="1" applyAlignment="1">
      <alignment horizontal="center" vertical="center" textRotation="255"/>
    </xf>
    <xf numFmtId="0" fontId="52" fillId="25" borderId="77" xfId="53" applyFont="1" applyFill="1" applyBorder="1" applyAlignment="1">
      <alignment horizontal="center" vertical="center" textRotation="255"/>
    </xf>
    <xf numFmtId="0" fontId="52" fillId="25" borderId="78" xfId="53" applyFont="1" applyFill="1" applyBorder="1" applyAlignment="1">
      <alignment horizontal="center" vertical="center" textRotation="255"/>
    </xf>
    <xf numFmtId="0" fontId="48" fillId="25" borderId="12" xfId="53" applyFont="1" applyFill="1" applyBorder="1" applyAlignment="1">
      <alignment horizontal="left" vertical="center"/>
    </xf>
    <xf numFmtId="0" fontId="48" fillId="25" borderId="40" xfId="53" applyFont="1" applyFill="1" applyBorder="1" applyAlignment="1">
      <alignment horizontal="left" vertical="center"/>
    </xf>
    <xf numFmtId="0" fontId="31" fillId="0" borderId="60"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0"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76" xfId="53" applyFont="1" applyFill="1" applyBorder="1" applyAlignment="1">
      <alignment horizontal="center" vertical="center" textRotation="255"/>
    </xf>
    <xf numFmtId="0" fontId="32" fillId="25" borderId="77" xfId="53" applyFont="1" applyFill="1" applyBorder="1" applyAlignment="1">
      <alignment horizontal="center" vertical="center" textRotation="255"/>
    </xf>
    <xf numFmtId="0" fontId="32" fillId="25" borderId="62" xfId="53" applyFont="1" applyFill="1" applyBorder="1" applyAlignment="1">
      <alignment horizontal="center" vertical="center" textRotation="255"/>
    </xf>
    <xf numFmtId="0" fontId="31" fillId="25" borderId="47" xfId="53" applyFont="1" applyFill="1" applyBorder="1" applyAlignment="1">
      <alignment horizontal="left" vertical="center"/>
    </xf>
    <xf numFmtId="0" fontId="31" fillId="25" borderId="49" xfId="53" applyFont="1" applyFill="1" applyBorder="1" applyAlignment="1">
      <alignment horizontal="left" vertical="center"/>
    </xf>
    <xf numFmtId="0" fontId="31" fillId="24" borderId="61"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63"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21" xfId="53" applyFont="1" applyFill="1" applyBorder="1" applyAlignment="1">
      <alignment horizontal="center" vertical="center"/>
    </xf>
    <xf numFmtId="0" fontId="31" fillId="24" borderId="19" xfId="53" applyFont="1" applyFill="1" applyBorder="1" applyAlignment="1">
      <alignment horizontal="center" vertical="center" wrapText="1"/>
    </xf>
    <xf numFmtId="0" fontId="31" fillId="24" borderId="41" xfId="53" applyFont="1" applyFill="1" applyBorder="1" applyAlignment="1">
      <alignment horizontal="center" vertical="center"/>
    </xf>
    <xf numFmtId="0" fontId="31" fillId="24" borderId="59"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1" fillId="25" borderId="10" xfId="53" applyFont="1" applyFill="1" applyBorder="1" applyAlignment="1">
      <alignment horizontal="left" vertical="center"/>
    </xf>
    <xf numFmtId="0" fontId="31" fillId="25" borderId="41" xfId="53" applyFont="1" applyFill="1" applyBorder="1" applyAlignment="1">
      <alignment horizontal="left" vertical="center"/>
    </xf>
    <xf numFmtId="0" fontId="32" fillId="24" borderId="61"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2"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3"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0"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1"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67" xfId="53" applyNumberFormat="1" applyFont="1" applyFill="1" applyBorder="1" applyAlignment="1">
      <alignment horizontal="right" vertical="center" wrapText="1"/>
    </xf>
    <xf numFmtId="49" fontId="36" fillId="24" borderId="65" xfId="53" applyNumberFormat="1" applyFont="1" applyFill="1" applyBorder="1" applyAlignment="1">
      <alignment horizontal="right" vertical="center" wrapText="1"/>
    </xf>
    <xf numFmtId="178" fontId="36" fillId="24" borderId="65" xfId="53" applyNumberFormat="1" applyFont="1" applyFill="1" applyBorder="1" applyAlignment="1">
      <alignment horizontal="center" vertical="center" wrapText="1"/>
    </xf>
    <xf numFmtId="178" fontId="36" fillId="24" borderId="66" xfId="53" applyNumberFormat="1" applyFont="1" applyFill="1" applyBorder="1" applyAlignment="1">
      <alignment horizontal="center" vertical="center" wrapText="1"/>
    </xf>
    <xf numFmtId="0" fontId="36" fillId="24" borderId="65" xfId="53"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59" xfId="53" applyFont="1" applyFill="1" applyBorder="1" applyAlignment="1">
      <alignment horizontal="center" vertical="center" wrapText="1"/>
    </xf>
    <xf numFmtId="0" fontId="32" fillId="25" borderId="78"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1" fillId="24" borderId="56" xfId="53" applyFont="1" applyFill="1" applyBorder="1" applyAlignment="1">
      <alignment horizontal="center" vertical="center" textRotation="255"/>
    </xf>
    <xf numFmtId="0" fontId="31" fillId="24" borderId="57" xfId="53" applyFont="1" applyFill="1" applyBorder="1" applyAlignment="1">
      <alignment horizontal="center" vertical="center" textRotation="255"/>
    </xf>
    <xf numFmtId="0" fontId="31" fillId="24" borderId="58" xfId="53" applyFont="1" applyFill="1" applyBorder="1" applyAlignment="1">
      <alignment horizontal="center" vertical="center" textRotation="255"/>
    </xf>
    <xf numFmtId="0" fontId="31" fillId="24" borderId="21" xfId="53" applyFont="1" applyFill="1" applyBorder="1" applyAlignment="1">
      <alignment horizontal="center" vertical="center" textRotation="255"/>
    </xf>
    <xf numFmtId="0" fontId="31" fillId="24" borderId="69" xfId="53" applyFont="1" applyFill="1" applyBorder="1" applyAlignment="1">
      <alignment horizontal="center" vertical="center" textRotation="255"/>
    </xf>
    <xf numFmtId="0" fontId="31" fillId="24" borderId="70" xfId="53" applyFont="1" applyFill="1" applyBorder="1" applyAlignment="1">
      <alignment horizontal="center" vertical="center" textRotation="255"/>
    </xf>
    <xf numFmtId="0" fontId="31" fillId="24" borderId="46" xfId="53" applyFont="1" applyFill="1" applyBorder="1" applyAlignment="1">
      <alignment horizontal="center" vertical="center"/>
    </xf>
    <xf numFmtId="0" fontId="31" fillId="24" borderId="47" xfId="53" applyFont="1" applyFill="1" applyBorder="1" applyAlignment="1">
      <alignment horizontal="center" vertical="center"/>
    </xf>
    <xf numFmtId="0" fontId="31" fillId="24" borderId="48" xfId="53" applyFont="1" applyFill="1" applyBorder="1" applyAlignment="1">
      <alignment horizontal="center" vertical="center"/>
    </xf>
    <xf numFmtId="0" fontId="31" fillId="24" borderId="49" xfId="53" applyFont="1" applyFill="1" applyBorder="1" applyAlignment="1">
      <alignment horizontal="center" vertical="center"/>
    </xf>
    <xf numFmtId="0" fontId="6" fillId="24" borderId="13" xfId="46" applyFont="1" applyFill="1" applyBorder="1" applyAlignment="1">
      <alignment horizontal="center" vertical="center" wrapText="1"/>
    </xf>
    <xf numFmtId="0" fontId="6" fillId="24" borderId="14" xfId="46" applyFont="1" applyFill="1" applyBorder="1" applyAlignment="1">
      <alignment horizontal="center" vertical="center" wrapText="1"/>
    </xf>
    <xf numFmtId="49" fontId="6" fillId="0" borderId="14" xfId="46" applyNumberFormat="1" applyFont="1" applyBorder="1" applyAlignment="1">
      <alignment horizontal="center" vertical="center" wrapText="1"/>
    </xf>
    <xf numFmtId="0" fontId="31" fillId="24" borderId="70" xfId="53" applyFont="1" applyFill="1" applyBorder="1" applyAlignment="1">
      <alignment horizontal="center" vertical="center"/>
    </xf>
    <xf numFmtId="0" fontId="6" fillId="24" borderId="19" xfId="43" applyFont="1" applyFill="1" applyBorder="1" applyAlignment="1">
      <alignment horizontal="center" vertical="center" shrinkToFit="1"/>
    </xf>
    <xf numFmtId="0" fontId="6" fillId="24" borderId="10" xfId="43" applyFont="1" applyFill="1" applyBorder="1" applyAlignment="1">
      <alignment horizontal="center" vertical="center" shrinkToFit="1"/>
    </xf>
    <xf numFmtId="0" fontId="6" fillId="24" borderId="11" xfId="43" applyFont="1" applyFill="1" applyBorder="1" applyAlignment="1">
      <alignment horizontal="center" vertical="center" shrinkToFit="1"/>
    </xf>
    <xf numFmtId="49" fontId="6" fillId="24" borderId="19" xfId="43" applyNumberFormat="1" applyFont="1" applyFill="1" applyBorder="1" applyAlignment="1">
      <alignment horizontal="left" vertical="center"/>
    </xf>
    <xf numFmtId="49" fontId="6" fillId="24" borderId="10" xfId="43" applyNumberFormat="1" applyFont="1" applyFill="1" applyBorder="1" applyAlignment="1">
      <alignment horizontal="left" vertical="center"/>
    </xf>
    <xf numFmtId="49" fontId="6" fillId="24" borderId="10" xfId="43" applyNumberFormat="1" applyFont="1" applyFill="1" applyBorder="1" applyAlignment="1">
      <alignment horizontal="center" vertical="center"/>
    </xf>
    <xf numFmtId="49" fontId="6" fillId="24" borderId="11" xfId="43" applyNumberFormat="1" applyFont="1" applyFill="1" applyBorder="1" applyAlignment="1">
      <alignment horizontal="center" vertical="center"/>
    </xf>
    <xf numFmtId="49" fontId="6" fillId="0" borderId="19" xfId="43" applyNumberFormat="1" applyFont="1" applyBorder="1" applyAlignment="1">
      <alignment horizontal="left" vertical="center"/>
    </xf>
    <xf numFmtId="49" fontId="6" fillId="0" borderId="10" xfId="43" applyNumberFormat="1" applyFont="1" applyBorder="1" applyAlignment="1">
      <alignment horizontal="left" vertical="center"/>
    </xf>
    <xf numFmtId="49" fontId="6" fillId="0" borderId="41" xfId="43" applyNumberFormat="1" applyFont="1" applyBorder="1" applyAlignment="1">
      <alignment horizontal="left" vertical="center"/>
    </xf>
    <xf numFmtId="0" fontId="6" fillId="24" borderId="70" xfId="46" applyFont="1" applyFill="1" applyBorder="1" applyAlignment="1">
      <alignment horizontal="center" vertical="center"/>
    </xf>
    <xf numFmtId="49" fontId="6" fillId="0" borderId="67" xfId="43" applyNumberFormat="1" applyFont="1" applyBorder="1" applyAlignment="1">
      <alignment horizontal="left" vertical="center"/>
    </xf>
    <xf numFmtId="49" fontId="6" fillId="0" borderId="65" xfId="43" applyNumberFormat="1" applyFont="1" applyBorder="1" applyAlignment="1">
      <alignment horizontal="left" vertical="center"/>
    </xf>
    <xf numFmtId="49" fontId="6" fillId="0" borderId="68" xfId="43" applyNumberFormat="1" applyFont="1" applyBorder="1" applyAlignment="1">
      <alignment horizontal="left" vertical="center"/>
    </xf>
    <xf numFmtId="0" fontId="6" fillId="24" borderId="38" xfId="46" applyFont="1" applyFill="1" applyBorder="1" applyAlignment="1">
      <alignment horizontal="center" vertical="center" wrapText="1"/>
    </xf>
    <xf numFmtId="0" fontId="6" fillId="24" borderId="16" xfId="46" applyFont="1" applyFill="1" applyBorder="1" applyAlignment="1">
      <alignment horizontal="left" vertical="center" wrapText="1"/>
    </xf>
    <xf numFmtId="0" fontId="6" fillId="24" borderId="0" xfId="46" applyFont="1" applyFill="1" applyAlignment="1">
      <alignment horizontal="left" vertical="center" wrapText="1"/>
    </xf>
    <xf numFmtId="0" fontId="6" fillId="24" borderId="39" xfId="46" applyFont="1" applyFill="1" applyBorder="1" applyAlignment="1">
      <alignment horizontal="left" vertical="center" wrapText="1"/>
    </xf>
    <xf numFmtId="0" fontId="6" fillId="24" borderId="20" xfId="46" applyFont="1" applyFill="1" applyBorder="1" applyAlignment="1">
      <alignment horizontal="left" vertical="center" wrapText="1"/>
    </xf>
    <xf numFmtId="0" fontId="6" fillId="24" borderId="12" xfId="46" applyFont="1" applyFill="1" applyBorder="1" applyAlignment="1">
      <alignment horizontal="left" vertical="center" wrapText="1"/>
    </xf>
    <xf numFmtId="0" fontId="6" fillId="24" borderId="40" xfId="46" applyFont="1" applyFill="1" applyBorder="1" applyAlignment="1">
      <alignment horizontal="left" vertical="center" wrapText="1"/>
    </xf>
    <xf numFmtId="0" fontId="31" fillId="25" borderId="75" xfId="53" applyFont="1" applyFill="1" applyBorder="1" applyAlignment="1">
      <alignment horizontal="left" vertical="center"/>
    </xf>
    <xf numFmtId="0" fontId="32" fillId="24" borderId="64" xfId="53" applyFont="1" applyFill="1" applyBorder="1" applyAlignment="1">
      <alignment horizontal="center" vertical="center" wrapText="1"/>
    </xf>
    <xf numFmtId="0" fontId="32" fillId="24" borderId="65" xfId="53" applyFont="1" applyFill="1" applyBorder="1" applyAlignment="1">
      <alignment horizontal="center" vertical="center" wrapText="1"/>
    </xf>
    <xf numFmtId="0" fontId="32" fillId="24" borderId="66" xfId="53" applyFont="1" applyFill="1" applyBorder="1" applyAlignment="1">
      <alignment horizontal="center" vertical="center" wrapText="1"/>
    </xf>
    <xf numFmtId="49" fontId="32" fillId="24" borderId="67" xfId="53" applyNumberFormat="1" applyFont="1" applyFill="1" applyBorder="1" applyAlignment="1">
      <alignment horizontal="center" vertical="center" wrapText="1"/>
    </xf>
    <xf numFmtId="49" fontId="32" fillId="24" borderId="65" xfId="53" applyNumberFormat="1" applyFont="1" applyFill="1" applyBorder="1" applyAlignment="1">
      <alignment horizontal="center" vertical="center" wrapText="1"/>
    </xf>
    <xf numFmtId="49" fontId="32" fillId="24" borderId="67" xfId="53" applyNumberFormat="1" applyFont="1" applyFill="1" applyBorder="1" applyAlignment="1">
      <alignment horizontal="center" vertical="center"/>
    </xf>
    <xf numFmtId="49" fontId="32" fillId="24" borderId="65" xfId="53" applyNumberFormat="1" applyFont="1" applyFill="1" applyBorder="1" applyAlignment="1">
      <alignment horizontal="center" vertical="center"/>
    </xf>
    <xf numFmtId="0" fontId="33" fillId="25" borderId="76" xfId="53" applyFont="1" applyFill="1" applyBorder="1" applyAlignment="1">
      <alignment horizontal="center" vertical="center" textRotation="255"/>
    </xf>
    <xf numFmtId="0" fontId="33" fillId="25" borderId="77" xfId="53" applyFont="1" applyFill="1" applyBorder="1" applyAlignment="1">
      <alignment horizontal="center" vertical="center" textRotation="255"/>
    </xf>
    <xf numFmtId="0" fontId="32" fillId="24" borderId="67" xfId="53" applyFont="1" applyFill="1" applyBorder="1" applyAlignment="1">
      <alignment horizontal="center" vertical="center" wrapText="1"/>
    </xf>
    <xf numFmtId="0" fontId="33" fillId="25" borderId="78" xfId="53" applyFont="1" applyFill="1" applyBorder="1" applyAlignment="1">
      <alignment horizontal="center" vertical="center" textRotation="255"/>
    </xf>
    <xf numFmtId="0" fontId="57" fillId="24" borderId="0" xfId="53" applyFont="1" applyFill="1" applyAlignment="1">
      <alignment vertical="top" wrapText="1"/>
    </xf>
    <xf numFmtId="0" fontId="57" fillId="24" borderId="21" xfId="53" applyFont="1" applyFill="1" applyBorder="1" applyAlignment="1">
      <alignment horizontal="center" vertical="center" shrinkToFit="1"/>
    </xf>
    <xf numFmtId="49" fontId="60" fillId="24" borderId="19" xfId="56" applyNumberFormat="1" applyFont="1" applyFill="1" applyBorder="1" applyAlignment="1">
      <alignment horizontal="left" vertical="center"/>
    </xf>
    <xf numFmtId="49" fontId="57" fillId="24" borderId="10" xfId="53" applyNumberFormat="1" applyFont="1" applyFill="1" applyBorder="1" applyAlignment="1">
      <alignment horizontal="left" vertical="center"/>
    </xf>
    <xf numFmtId="49" fontId="57" fillId="24" borderId="11" xfId="53" applyNumberFormat="1" applyFont="1" applyFill="1" applyBorder="1" applyAlignment="1">
      <alignment horizontal="left" vertical="center"/>
    </xf>
    <xf numFmtId="0" fontId="57" fillId="24" borderId="0" xfId="53" applyFont="1" applyFill="1" applyAlignment="1">
      <alignment horizontal="left" vertical="center" wrapText="1"/>
    </xf>
    <xf numFmtId="0" fontId="57" fillId="24" borderId="21" xfId="53" applyFont="1" applyFill="1" applyBorder="1" applyAlignment="1">
      <alignment horizontal="center" vertical="center"/>
    </xf>
    <xf numFmtId="0" fontId="57" fillId="24" borderId="19" xfId="53" applyFont="1" applyFill="1" applyBorder="1" applyAlignment="1">
      <alignment horizontal="left" vertical="center"/>
    </xf>
    <xf numFmtId="0" fontId="57" fillId="24" borderId="10" xfId="53" applyFont="1" applyFill="1" applyBorder="1" applyAlignment="1">
      <alignment horizontal="left" vertical="center"/>
    </xf>
    <xf numFmtId="0" fontId="57" fillId="24" borderId="11" xfId="53" applyFont="1" applyFill="1" applyBorder="1" applyAlignment="1">
      <alignment horizontal="left" vertical="center"/>
    </xf>
    <xf numFmtId="49" fontId="57" fillId="24" borderId="19" xfId="53" applyNumberFormat="1" applyFont="1" applyFill="1" applyBorder="1" applyAlignment="1">
      <alignment horizontal="left" vertical="center"/>
    </xf>
    <xf numFmtId="0" fontId="33" fillId="24" borderId="21" xfId="53" applyFont="1" applyFill="1" applyBorder="1" applyAlignment="1">
      <alignment horizontal="left" vertical="center" wrapText="1"/>
    </xf>
    <xf numFmtId="0" fontId="57" fillId="24" borderId="22" xfId="53" applyFont="1" applyFill="1" applyBorder="1" applyAlignment="1">
      <alignment horizontal="center" vertical="center"/>
    </xf>
    <xf numFmtId="0" fontId="57" fillId="24" borderId="27" xfId="53" applyFont="1" applyFill="1" applyBorder="1" applyAlignment="1">
      <alignment horizontal="center" vertical="center"/>
    </xf>
    <xf numFmtId="0" fontId="57" fillId="24" borderId="22" xfId="53" applyFont="1" applyFill="1" applyBorder="1" applyAlignment="1">
      <alignment horizontal="left" vertical="center" wrapText="1"/>
    </xf>
    <xf numFmtId="0" fontId="57" fillId="24" borderId="27" xfId="53" applyFont="1" applyFill="1" applyBorder="1" applyAlignment="1">
      <alignment horizontal="left" vertical="center" wrapText="1"/>
    </xf>
    <xf numFmtId="0" fontId="57" fillId="24" borderId="13" xfId="53" applyFont="1" applyFill="1" applyBorder="1" applyAlignment="1">
      <alignment horizontal="center" vertical="center"/>
    </xf>
    <xf numFmtId="0" fontId="57" fillId="24" borderId="20" xfId="53" applyFont="1" applyFill="1" applyBorder="1" applyAlignment="1">
      <alignment horizontal="center" vertical="center"/>
    </xf>
    <xf numFmtId="0" fontId="57" fillId="24" borderId="15" xfId="53" applyFont="1" applyFill="1" applyBorder="1" applyAlignment="1">
      <alignment horizontal="left" vertical="center"/>
    </xf>
    <xf numFmtId="0" fontId="57" fillId="24" borderId="18" xfId="53" applyFont="1" applyFill="1" applyBorder="1" applyAlignment="1">
      <alignment horizontal="left" vertical="center"/>
    </xf>
    <xf numFmtId="0" fontId="57" fillId="24" borderId="19" xfId="53" applyFont="1" applyFill="1" applyBorder="1" applyAlignment="1">
      <alignment horizontal="center" vertical="center" wrapText="1"/>
    </xf>
    <xf numFmtId="0" fontId="57" fillId="24" borderId="11" xfId="53" applyFont="1" applyFill="1" applyBorder="1" applyAlignment="1">
      <alignment horizontal="center" vertical="center" wrapText="1"/>
    </xf>
    <xf numFmtId="0" fontId="64" fillId="0" borderId="10" xfId="57" applyFont="1" applyBorder="1" applyAlignment="1">
      <alignment horizontal="center" vertical="center"/>
    </xf>
    <xf numFmtId="0" fontId="64" fillId="0" borderId="41" xfId="57" applyFont="1" applyBorder="1" applyAlignment="1">
      <alignment horizontal="center" vertical="center"/>
    </xf>
    <xf numFmtId="0" fontId="64" fillId="28" borderId="65" xfId="57" applyFont="1" applyFill="1" applyBorder="1" applyAlignment="1" applyProtection="1">
      <alignment horizontal="center" vertical="center"/>
      <protection locked="0"/>
    </xf>
    <xf numFmtId="0" fontId="64" fillId="28" borderId="68" xfId="57" applyFont="1" applyFill="1" applyBorder="1" applyAlignment="1" applyProtection="1">
      <alignment horizontal="center" vertical="center"/>
      <protection locked="0"/>
    </xf>
    <xf numFmtId="0" fontId="64" fillId="0" borderId="47" xfId="57" applyFont="1" applyBorder="1" applyAlignment="1">
      <alignment horizontal="left" vertical="center" wrapText="1"/>
    </xf>
    <xf numFmtId="0" fontId="64" fillId="0" borderId="49" xfId="57" applyFont="1" applyBorder="1" applyAlignment="1">
      <alignment horizontal="left" vertical="center" wrapText="1"/>
    </xf>
    <xf numFmtId="180" fontId="64" fillId="24" borderId="75" xfId="57" applyNumberFormat="1" applyFont="1" applyFill="1" applyBorder="1" applyAlignment="1">
      <alignment horizontal="center" vertical="center" wrapText="1"/>
    </xf>
    <xf numFmtId="180" fontId="64" fillId="24" borderId="48" xfId="57" applyNumberFormat="1" applyFont="1" applyFill="1" applyBorder="1" applyAlignment="1">
      <alignment horizontal="center" vertical="center" wrapText="1"/>
    </xf>
    <xf numFmtId="0" fontId="61" fillId="26" borderId="22" xfId="57" applyFont="1" applyFill="1" applyBorder="1" applyAlignment="1" applyProtection="1">
      <alignment horizontal="center" vertical="center" wrapText="1"/>
      <protection locked="0"/>
    </xf>
    <xf numFmtId="0" fontId="61" fillId="27" borderId="28" xfId="57" applyFont="1" applyFill="1" applyBorder="1" applyAlignment="1" applyProtection="1">
      <alignment horizontal="center" vertical="center" wrapText="1"/>
      <protection locked="0"/>
    </xf>
    <xf numFmtId="0" fontId="61" fillId="27" borderId="27" xfId="57" applyFont="1" applyFill="1" applyBorder="1" applyAlignment="1" applyProtection="1">
      <alignment horizontal="center" vertical="center" wrapText="1"/>
      <protection locked="0"/>
    </xf>
    <xf numFmtId="0" fontId="61" fillId="26" borderId="19" xfId="57" applyFont="1" applyFill="1" applyBorder="1" applyAlignment="1" applyProtection="1">
      <alignment horizontal="center" vertical="center" shrinkToFit="1"/>
      <protection locked="0"/>
    </xf>
    <xf numFmtId="0" fontId="61" fillId="27" borderId="10" xfId="57" applyFont="1" applyFill="1" applyBorder="1" applyAlignment="1" applyProtection="1">
      <alignment horizontal="center" vertical="center" shrinkToFit="1"/>
      <protection locked="0"/>
    </xf>
    <xf numFmtId="0" fontId="61" fillId="27" borderId="11" xfId="57" applyFont="1" applyFill="1" applyBorder="1" applyAlignment="1" applyProtection="1">
      <alignment horizontal="center" vertical="center" shrinkToFit="1"/>
      <protection locked="0"/>
    </xf>
    <xf numFmtId="0" fontId="61" fillId="27" borderId="19" xfId="57" applyFont="1" applyFill="1" applyBorder="1" applyAlignment="1" applyProtection="1">
      <alignment horizontal="center" vertical="center" shrinkToFit="1"/>
      <protection locked="0"/>
    </xf>
    <xf numFmtId="0" fontId="61" fillId="28" borderId="13" xfId="57" applyFont="1" applyFill="1" applyBorder="1" applyAlignment="1" applyProtection="1">
      <alignment horizontal="center" vertical="center" wrapText="1"/>
      <protection locked="0"/>
    </xf>
    <xf numFmtId="0" fontId="61" fillId="28" borderId="14" xfId="57" applyFont="1" applyFill="1" applyBorder="1" applyAlignment="1" applyProtection="1">
      <alignment horizontal="center" vertical="center" wrapText="1"/>
      <protection locked="0"/>
    </xf>
    <xf numFmtId="0" fontId="61" fillId="28" borderId="38" xfId="57" applyFont="1" applyFill="1" applyBorder="1" applyAlignment="1" applyProtection="1">
      <alignment horizontal="center" vertical="center" wrapText="1"/>
      <protection locked="0"/>
    </xf>
    <xf numFmtId="0" fontId="61" fillId="28" borderId="16" xfId="57" applyFont="1" applyFill="1" applyBorder="1" applyAlignment="1" applyProtection="1">
      <alignment horizontal="center" vertical="center" wrapText="1"/>
      <protection locked="0"/>
    </xf>
    <xf numFmtId="0" fontId="61" fillId="28" borderId="0" xfId="57" applyFont="1" applyFill="1" applyAlignment="1" applyProtection="1">
      <alignment horizontal="center" vertical="center" wrapText="1"/>
      <protection locked="0"/>
    </xf>
    <xf numFmtId="0" fontId="61" fillId="28" borderId="39" xfId="57" applyFont="1" applyFill="1" applyBorder="1" applyAlignment="1" applyProtection="1">
      <alignment horizontal="center" vertical="center" wrapText="1"/>
      <protection locked="0"/>
    </xf>
    <xf numFmtId="0" fontId="61" fillId="28" borderId="20" xfId="57" applyFont="1" applyFill="1" applyBorder="1" applyAlignment="1" applyProtection="1">
      <alignment horizontal="center" vertical="center" wrapText="1"/>
      <protection locked="0"/>
    </xf>
    <xf numFmtId="0" fontId="61" fillId="28" borderId="12" xfId="57" applyFont="1" applyFill="1" applyBorder="1" applyAlignment="1" applyProtection="1">
      <alignment horizontal="center" vertical="center" wrapText="1"/>
      <protection locked="0"/>
    </xf>
    <xf numFmtId="0" fontId="61" fillId="28" borderId="40" xfId="57" applyFont="1" applyFill="1" applyBorder="1" applyAlignment="1" applyProtection="1">
      <alignment horizontal="center" vertical="center" wrapText="1"/>
      <protection locked="0"/>
    </xf>
    <xf numFmtId="0" fontId="68" fillId="0" borderId="132" xfId="57" applyFont="1" applyBorder="1" applyAlignment="1">
      <alignment horizontal="center" vertical="center" wrapText="1"/>
    </xf>
    <xf numFmtId="0" fontId="68" fillId="0" borderId="133" xfId="57" applyFont="1" applyBorder="1" applyAlignment="1">
      <alignment horizontal="center" vertical="center" wrapText="1"/>
    </xf>
    <xf numFmtId="0" fontId="68" fillId="0" borderId="134" xfId="57" applyFont="1" applyBorder="1" applyAlignment="1">
      <alignment horizontal="center" vertical="center" wrapText="1"/>
    </xf>
    <xf numFmtId="180" fontId="64" fillId="24" borderId="46" xfId="57" applyNumberFormat="1" applyFont="1" applyFill="1" applyBorder="1" applyAlignment="1">
      <alignment horizontal="center" vertical="center" wrapText="1"/>
    </xf>
    <xf numFmtId="180" fontId="64" fillId="24" borderId="49" xfId="57" applyNumberFormat="1" applyFont="1" applyFill="1" applyBorder="1" applyAlignment="1">
      <alignment horizontal="center" vertical="center" wrapText="1"/>
    </xf>
    <xf numFmtId="0" fontId="65" fillId="0" borderId="147" xfId="57" applyFont="1" applyBorder="1" applyAlignment="1">
      <alignment horizontal="center" vertical="center" wrapText="1"/>
    </xf>
    <xf numFmtId="0" fontId="65" fillId="0" borderId="148" xfId="57" applyFont="1" applyBorder="1" applyAlignment="1">
      <alignment horizontal="center" vertical="center" wrapText="1"/>
    </xf>
    <xf numFmtId="0" fontId="65" fillId="0" borderId="149" xfId="57" applyFont="1" applyBorder="1" applyAlignment="1">
      <alignment horizontal="center" vertical="center" wrapText="1"/>
    </xf>
    <xf numFmtId="0" fontId="65" fillId="0" borderId="150" xfId="57" applyFont="1" applyBorder="1" applyAlignment="1">
      <alignment horizontal="center" vertical="center" wrapText="1"/>
    </xf>
    <xf numFmtId="0" fontId="65" fillId="0" borderId="151" xfId="57" applyFont="1" applyBorder="1" applyAlignment="1">
      <alignment horizontal="center" vertical="center" wrapText="1"/>
    </xf>
    <xf numFmtId="0" fontId="65" fillId="0" borderId="152" xfId="57" applyFont="1" applyBorder="1" applyAlignment="1">
      <alignment horizontal="center" vertical="center" wrapText="1"/>
    </xf>
    <xf numFmtId="0" fontId="65" fillId="0" borderId="156" xfId="57" applyFont="1" applyBorder="1" applyAlignment="1">
      <alignment horizontal="center" vertical="center" wrapText="1"/>
    </xf>
    <xf numFmtId="0" fontId="65" fillId="0" borderId="157" xfId="57" applyFont="1" applyBorder="1" applyAlignment="1">
      <alignment horizontal="center" vertical="center" wrapText="1"/>
    </xf>
    <xf numFmtId="0" fontId="65" fillId="0" borderId="158" xfId="57" applyFont="1" applyBorder="1" applyAlignment="1">
      <alignment horizontal="center" vertical="center" wrapText="1"/>
    </xf>
    <xf numFmtId="0" fontId="64" fillId="0" borderId="10" xfId="57" applyFont="1" applyBorder="1" applyAlignment="1">
      <alignment horizontal="left" vertical="center" wrapText="1"/>
    </xf>
    <xf numFmtId="0" fontId="64" fillId="0" borderId="41" xfId="57" applyFont="1" applyBorder="1" applyAlignment="1">
      <alignment horizontal="left" vertical="center" wrapText="1"/>
    </xf>
    <xf numFmtId="180" fontId="64" fillId="24" borderId="61" xfId="57" applyNumberFormat="1" applyFont="1" applyFill="1" applyBorder="1" applyAlignment="1">
      <alignment horizontal="center" vertical="center" wrapText="1"/>
    </xf>
    <xf numFmtId="180" fontId="64" fillId="24" borderId="15" xfId="57" applyNumberFormat="1" applyFont="1" applyFill="1" applyBorder="1" applyAlignment="1">
      <alignment horizontal="center" vertical="center" wrapText="1"/>
    </xf>
    <xf numFmtId="180" fontId="64" fillId="24" borderId="13" xfId="57" applyNumberFormat="1" applyFont="1" applyFill="1" applyBorder="1" applyAlignment="1">
      <alignment horizontal="center" vertical="center" wrapText="1"/>
    </xf>
    <xf numFmtId="180" fontId="64" fillId="24" borderId="38" xfId="57" applyNumberFormat="1" applyFont="1" applyFill="1" applyBorder="1" applyAlignment="1">
      <alignment horizontal="center" vertical="center" wrapText="1"/>
    </xf>
    <xf numFmtId="180" fontId="65" fillId="24" borderId="153" xfId="57" applyNumberFormat="1" applyFont="1" applyFill="1" applyBorder="1" applyAlignment="1">
      <alignment horizontal="center" vertical="center" wrapText="1"/>
    </xf>
    <xf numFmtId="180" fontId="65" fillId="24" borderId="154" xfId="57" applyNumberFormat="1" applyFont="1" applyFill="1" applyBorder="1" applyAlignment="1">
      <alignment horizontal="center" vertical="center" wrapText="1"/>
    </xf>
    <xf numFmtId="180" fontId="65" fillId="24" borderId="155" xfId="57" applyNumberFormat="1" applyFont="1" applyFill="1" applyBorder="1" applyAlignment="1">
      <alignment horizontal="center" vertical="center" wrapText="1"/>
    </xf>
    <xf numFmtId="180" fontId="65" fillId="24" borderId="150" xfId="57" applyNumberFormat="1" applyFont="1" applyFill="1" applyBorder="1" applyAlignment="1">
      <alignment horizontal="center" vertical="center" wrapText="1"/>
    </xf>
    <xf numFmtId="180" fontId="65" fillId="24" borderId="151" xfId="57" applyNumberFormat="1" applyFont="1" applyFill="1" applyBorder="1" applyAlignment="1">
      <alignment horizontal="center" vertical="center" wrapText="1"/>
    </xf>
    <xf numFmtId="180" fontId="65" fillId="24" borderId="152" xfId="57" applyNumberFormat="1" applyFont="1" applyFill="1" applyBorder="1" applyAlignment="1">
      <alignment horizontal="center" vertical="center" wrapText="1"/>
    </xf>
    <xf numFmtId="180" fontId="65" fillId="24" borderId="156" xfId="57" applyNumberFormat="1" applyFont="1" applyFill="1" applyBorder="1" applyAlignment="1">
      <alignment horizontal="center" vertical="center" wrapText="1"/>
    </xf>
    <xf numFmtId="180" fontId="65" fillId="24" borderId="157" xfId="57" applyNumberFormat="1" applyFont="1" applyFill="1" applyBorder="1" applyAlignment="1">
      <alignment horizontal="center" vertical="center" wrapText="1"/>
    </xf>
    <xf numFmtId="180" fontId="65" fillId="24" borderId="158" xfId="57" applyNumberFormat="1" applyFont="1" applyFill="1" applyBorder="1" applyAlignment="1">
      <alignment horizontal="center" vertical="center" wrapText="1"/>
    </xf>
    <xf numFmtId="1" fontId="61" fillId="24" borderId="135" xfId="57" applyNumberFormat="1" applyFont="1" applyFill="1" applyBorder="1" applyAlignment="1">
      <alignment horizontal="center" vertical="center" wrapText="1"/>
    </xf>
    <xf numFmtId="1" fontId="61" fillId="24" borderId="136" xfId="57" applyNumberFormat="1" applyFont="1" applyFill="1" applyBorder="1" applyAlignment="1">
      <alignment horizontal="center" vertical="center" wrapText="1"/>
    </xf>
    <xf numFmtId="1" fontId="61" fillId="24" borderId="137" xfId="57" applyNumberFormat="1" applyFont="1" applyFill="1" applyBorder="1" applyAlignment="1">
      <alignment horizontal="center" vertical="center" wrapText="1"/>
    </xf>
    <xf numFmtId="1" fontId="61" fillId="24" borderId="138" xfId="57" applyNumberFormat="1" applyFont="1" applyFill="1" applyBorder="1" applyAlignment="1">
      <alignment horizontal="center" vertical="center" wrapText="1"/>
    </xf>
    <xf numFmtId="0" fontId="61" fillId="28" borderId="61" xfId="57" applyFont="1" applyFill="1" applyBorder="1" applyAlignment="1" applyProtection="1">
      <alignment horizontal="center" vertical="center" wrapText="1"/>
      <protection locked="0"/>
    </xf>
    <xf numFmtId="0" fontId="61" fillId="28" borderId="62" xfId="57" applyFont="1" applyFill="1" applyBorder="1" applyAlignment="1" applyProtection="1">
      <alignment horizontal="center" vertical="center" wrapText="1"/>
      <protection locked="0"/>
    </xf>
    <xf numFmtId="0" fontId="61" fillId="28" borderId="72" xfId="57" applyFont="1" applyFill="1" applyBorder="1" applyAlignment="1" applyProtection="1">
      <alignment horizontal="center" vertical="center" wrapText="1"/>
      <protection locked="0"/>
    </xf>
    <xf numFmtId="0" fontId="61" fillId="28" borderId="44" xfId="57" applyFont="1" applyFill="1" applyBorder="1" applyAlignment="1" applyProtection="1">
      <alignment horizontal="center" vertical="center" wrapText="1"/>
      <protection locked="0"/>
    </xf>
    <xf numFmtId="0" fontId="61" fillId="28" borderId="51" xfId="57" applyFont="1" applyFill="1" applyBorder="1" applyAlignment="1" applyProtection="1">
      <alignment horizontal="center" vertical="center" wrapText="1"/>
      <protection locked="0"/>
    </xf>
    <xf numFmtId="0" fontId="68" fillId="0" borderId="116" xfId="57" applyFont="1" applyBorder="1" applyAlignment="1">
      <alignment horizontal="center" vertical="center" wrapText="1"/>
    </xf>
    <xf numFmtId="0" fontId="68" fillId="0" borderId="117" xfId="57" applyFont="1" applyBorder="1" applyAlignment="1">
      <alignment horizontal="center" vertical="center" wrapText="1"/>
    </xf>
    <xf numFmtId="0" fontId="68" fillId="0" borderId="118" xfId="57" applyFont="1" applyBorder="1" applyAlignment="1">
      <alignment horizontal="center" vertical="center" wrapText="1"/>
    </xf>
    <xf numFmtId="180" fontId="61" fillId="24" borderId="116" xfId="57" applyNumberFormat="1" applyFont="1" applyFill="1" applyBorder="1" applyAlignment="1">
      <alignment horizontal="center" vertical="center" wrapText="1"/>
    </xf>
    <xf numFmtId="180" fontId="61" fillId="24" borderId="122" xfId="57" applyNumberFormat="1" applyFont="1" applyFill="1" applyBorder="1" applyAlignment="1">
      <alignment horizontal="center" vertical="center" wrapText="1"/>
    </xf>
    <xf numFmtId="180" fontId="61" fillId="24" borderId="123" xfId="57" applyNumberFormat="1" applyFont="1" applyFill="1" applyBorder="1" applyAlignment="1">
      <alignment horizontal="center" vertical="center" wrapText="1"/>
    </xf>
    <xf numFmtId="180" fontId="61" fillId="24" borderId="118" xfId="57" applyNumberFormat="1" applyFont="1" applyFill="1" applyBorder="1" applyAlignment="1">
      <alignment horizontal="center" vertical="center" wrapText="1"/>
    </xf>
    <xf numFmtId="0" fontId="69" fillId="0" borderId="140" xfId="57" applyFont="1" applyBorder="1" applyAlignment="1">
      <alignment horizontal="center" vertical="center" wrapText="1"/>
    </xf>
    <xf numFmtId="0" fontId="69" fillId="0" borderId="141" xfId="57" applyFont="1" applyBorder="1" applyAlignment="1">
      <alignment horizontal="center" vertical="center" wrapText="1"/>
    </xf>
    <xf numFmtId="0" fontId="69" fillId="0" borderId="142" xfId="57" applyFont="1" applyBorder="1" applyAlignment="1">
      <alignment horizontal="center" vertical="center" wrapText="1"/>
    </xf>
    <xf numFmtId="180" fontId="61" fillId="24" borderId="124" xfId="57" applyNumberFormat="1" applyFont="1" applyFill="1" applyBorder="1" applyAlignment="1">
      <alignment horizontal="center" vertical="center" wrapText="1"/>
    </xf>
    <xf numFmtId="180" fontId="61" fillId="24" borderId="130" xfId="57" applyNumberFormat="1" applyFont="1" applyFill="1" applyBorder="1" applyAlignment="1">
      <alignment horizontal="center" vertical="center" wrapText="1"/>
    </xf>
    <xf numFmtId="180" fontId="61" fillId="24" borderId="131" xfId="57" applyNumberFormat="1" applyFont="1" applyFill="1" applyBorder="1" applyAlignment="1">
      <alignment horizontal="center" vertical="center" wrapText="1"/>
    </xf>
    <xf numFmtId="180" fontId="61" fillId="24" borderId="126" xfId="57" applyNumberFormat="1" applyFont="1" applyFill="1" applyBorder="1" applyAlignment="1">
      <alignment horizontal="center" vertical="center" wrapText="1"/>
    </xf>
    <xf numFmtId="0" fontId="64" fillId="0" borderId="65" xfId="57" applyFont="1" applyBorder="1" applyAlignment="1">
      <alignment horizontal="left" vertical="center" wrapText="1"/>
    </xf>
    <xf numFmtId="0" fontId="64" fillId="0" borderId="68" xfId="57" applyFont="1" applyBorder="1" applyAlignment="1">
      <alignment horizontal="left" vertical="center" wrapText="1"/>
    </xf>
    <xf numFmtId="0" fontId="64" fillId="0" borderId="62" xfId="57" applyFont="1" applyBorder="1" applyAlignment="1">
      <alignment horizontal="center" vertical="center" wrapText="1"/>
    </xf>
    <xf numFmtId="0" fontId="64" fillId="0" borderId="0" xfId="57" applyFont="1" applyAlignment="1">
      <alignment horizontal="center" vertical="center" wrapText="1"/>
    </xf>
    <xf numFmtId="0" fontId="64" fillId="0" borderId="39" xfId="57" applyFont="1" applyBorder="1" applyAlignment="1">
      <alignment horizontal="center" vertical="center" wrapText="1"/>
    </xf>
    <xf numFmtId="0" fontId="64" fillId="0" borderId="72" xfId="57" applyFont="1" applyBorder="1" applyAlignment="1">
      <alignment horizontal="center" vertical="center" wrapText="1"/>
    </xf>
    <xf numFmtId="0" fontId="64" fillId="0" borderId="44" xfId="57" applyFont="1" applyBorder="1" applyAlignment="1">
      <alignment horizontal="center" vertical="center" wrapText="1"/>
    </xf>
    <xf numFmtId="0" fontId="64" fillId="0" borderId="51" xfId="57" applyFont="1" applyBorder="1" applyAlignment="1">
      <alignment horizontal="center" vertical="center" wrapText="1"/>
    </xf>
    <xf numFmtId="0" fontId="64" fillId="0" borderId="12" xfId="57" applyFont="1" applyBorder="1" applyAlignment="1">
      <alignment horizontal="center" vertical="center"/>
    </xf>
    <xf numFmtId="0" fontId="64" fillId="0" borderId="40" xfId="57" applyFont="1" applyBorder="1" applyAlignment="1">
      <alignment horizontal="center" vertical="center"/>
    </xf>
    <xf numFmtId="0" fontId="61" fillId="28" borderId="61" xfId="57" applyFont="1" applyFill="1" applyBorder="1" applyAlignment="1" applyProtection="1">
      <alignment horizontal="left" vertical="center" wrapText="1"/>
      <protection locked="0"/>
    </xf>
    <xf numFmtId="0" fontId="61" fillId="28" borderId="14" xfId="57" applyFont="1" applyFill="1" applyBorder="1" applyAlignment="1" applyProtection="1">
      <alignment horizontal="left" vertical="center" wrapText="1"/>
      <protection locked="0"/>
    </xf>
    <xf numFmtId="0" fontId="61" fillId="28" borderId="38" xfId="57" applyFont="1" applyFill="1" applyBorder="1" applyAlignment="1" applyProtection="1">
      <alignment horizontal="left" vertical="center" wrapText="1"/>
      <protection locked="0"/>
    </xf>
    <xf numFmtId="0" fontId="61" fillId="28" borderId="62" xfId="57" applyFont="1" applyFill="1" applyBorder="1" applyAlignment="1" applyProtection="1">
      <alignment horizontal="left" vertical="center" wrapText="1"/>
      <protection locked="0"/>
    </xf>
    <xf numFmtId="0" fontId="61" fillId="28" borderId="0" xfId="57" applyFont="1" applyFill="1" applyAlignment="1" applyProtection="1">
      <alignment horizontal="left" vertical="center" wrapText="1"/>
      <protection locked="0"/>
    </xf>
    <xf numFmtId="0" fontId="61" fillId="28" borderId="39" xfId="57" applyFont="1" applyFill="1" applyBorder="1" applyAlignment="1" applyProtection="1">
      <alignment horizontal="left" vertical="center" wrapText="1"/>
      <protection locked="0"/>
    </xf>
    <xf numFmtId="0" fontId="61" fillId="28" borderId="63" xfId="57" applyFont="1" applyFill="1" applyBorder="1" applyAlignment="1" applyProtection="1">
      <alignment horizontal="left" vertical="center" wrapText="1"/>
      <protection locked="0"/>
    </xf>
    <xf numFmtId="0" fontId="61" fillId="28" borderId="12" xfId="57" applyFont="1" applyFill="1" applyBorder="1" applyAlignment="1" applyProtection="1">
      <alignment horizontal="left" vertical="center" wrapText="1"/>
      <protection locked="0"/>
    </xf>
    <xf numFmtId="0" fontId="61" fillId="28" borderId="40" xfId="57" applyFont="1" applyFill="1" applyBorder="1" applyAlignment="1" applyProtection="1">
      <alignment horizontal="left" vertical="center" wrapText="1"/>
      <protection locked="0"/>
    </xf>
    <xf numFmtId="0" fontId="69" fillId="0" borderId="124" xfId="57" applyFont="1" applyBorder="1" applyAlignment="1">
      <alignment horizontal="center" vertical="center" wrapText="1"/>
    </xf>
    <xf numFmtId="0" fontId="69" fillId="0" borderId="125" xfId="57" applyFont="1" applyBorder="1" applyAlignment="1">
      <alignment horizontal="center" vertical="center" wrapText="1"/>
    </xf>
    <xf numFmtId="0" fontId="69" fillId="0" borderId="126" xfId="57" applyFont="1" applyBorder="1" applyAlignment="1">
      <alignment horizontal="center" vertical="center" wrapText="1"/>
    </xf>
    <xf numFmtId="0" fontId="61" fillId="0" borderId="115" xfId="57" applyFont="1" applyBorder="1" applyAlignment="1">
      <alignment horizontal="center" vertical="center" shrinkToFit="1"/>
    </xf>
    <xf numFmtId="0" fontId="61" fillId="0" borderId="139" xfId="57" applyFont="1" applyBorder="1" applyAlignment="1">
      <alignment horizontal="center" vertical="center" shrinkToFit="1"/>
    </xf>
    <xf numFmtId="0" fontId="61" fillId="26" borderId="61" xfId="57" applyFont="1" applyFill="1" applyBorder="1" applyAlignment="1" applyProtection="1">
      <alignment horizontal="center" vertical="center" shrinkToFit="1"/>
      <protection locked="0"/>
    </xf>
    <xf numFmtId="0" fontId="61" fillId="26" borderId="14" xfId="57" applyFont="1" applyFill="1" applyBorder="1" applyAlignment="1" applyProtection="1">
      <alignment horizontal="center" vertical="center" shrinkToFit="1"/>
      <protection locked="0"/>
    </xf>
    <xf numFmtId="0" fontId="61" fillId="26" borderId="15" xfId="57" applyFont="1" applyFill="1" applyBorder="1" applyAlignment="1" applyProtection="1">
      <alignment horizontal="center" vertical="center" shrinkToFit="1"/>
      <protection locked="0"/>
    </xf>
    <xf numFmtId="0" fontId="61" fillId="26" borderId="62" xfId="57" applyFont="1" applyFill="1" applyBorder="1" applyAlignment="1" applyProtection="1">
      <alignment horizontal="center" vertical="center" shrinkToFit="1"/>
      <protection locked="0"/>
    </xf>
    <xf numFmtId="0" fontId="61" fillId="26" borderId="0" xfId="57" applyFont="1" applyFill="1" applyAlignment="1" applyProtection="1">
      <alignment horizontal="center" vertical="center" shrinkToFit="1"/>
      <protection locked="0"/>
    </xf>
    <xf numFmtId="0" fontId="61" fillId="26" borderId="17" xfId="57" applyFont="1" applyFill="1" applyBorder="1" applyAlignment="1" applyProtection="1">
      <alignment horizontal="center" vertical="center" shrinkToFit="1"/>
      <protection locked="0"/>
    </xf>
    <xf numFmtId="0" fontId="61" fillId="26" borderId="63" xfId="57" applyFont="1" applyFill="1" applyBorder="1" applyAlignment="1" applyProtection="1">
      <alignment horizontal="center" vertical="center" shrinkToFit="1"/>
      <protection locked="0"/>
    </xf>
    <xf numFmtId="0" fontId="61" fillId="26" borderId="12" xfId="57" applyFont="1" applyFill="1" applyBorder="1" applyAlignment="1" applyProtection="1">
      <alignment horizontal="center" vertical="center" shrinkToFit="1"/>
      <protection locked="0"/>
    </xf>
    <xf numFmtId="0" fontId="61" fillId="26" borderId="18" xfId="57" applyFont="1" applyFill="1" applyBorder="1" applyAlignment="1" applyProtection="1">
      <alignment horizontal="center" vertical="center" shrinkToFit="1"/>
      <protection locked="0"/>
    </xf>
    <xf numFmtId="0" fontId="61" fillId="27" borderId="103" xfId="57" applyFont="1" applyFill="1" applyBorder="1" applyAlignment="1" applyProtection="1">
      <alignment horizontal="center" vertical="center" wrapText="1"/>
      <protection locked="0"/>
    </xf>
    <xf numFmtId="0" fontId="61" fillId="27" borderId="67" xfId="57" applyFont="1" applyFill="1" applyBorder="1" applyAlignment="1" applyProtection="1">
      <alignment horizontal="center" vertical="center" shrinkToFit="1"/>
      <protection locked="0"/>
    </xf>
    <xf numFmtId="0" fontId="61" fillId="27" borderId="65" xfId="57" applyFont="1" applyFill="1" applyBorder="1" applyAlignment="1" applyProtection="1">
      <alignment horizontal="center" vertical="center" shrinkToFit="1"/>
      <protection locked="0"/>
    </xf>
    <xf numFmtId="0" fontId="61" fillId="27" borderId="66" xfId="57" applyFont="1" applyFill="1" applyBorder="1" applyAlignment="1" applyProtection="1">
      <alignment horizontal="center" vertical="center" shrinkToFit="1"/>
      <protection locked="0"/>
    </xf>
    <xf numFmtId="0" fontId="61" fillId="28" borderId="43" xfId="57" applyFont="1" applyFill="1" applyBorder="1" applyAlignment="1" applyProtection="1">
      <alignment horizontal="center" vertical="center" wrapText="1"/>
      <protection locked="0"/>
    </xf>
    <xf numFmtId="0" fontId="61" fillId="28" borderId="63" xfId="57" applyFont="1" applyFill="1" applyBorder="1" applyAlignment="1" applyProtection="1">
      <alignment horizontal="center" vertical="center" wrapText="1"/>
      <protection locked="0"/>
    </xf>
    <xf numFmtId="0" fontId="61" fillId="26" borderId="61" xfId="57" applyFont="1" applyFill="1" applyBorder="1" applyAlignment="1" applyProtection="1">
      <alignment horizontal="center" vertical="center"/>
      <protection locked="0"/>
    </xf>
    <xf numFmtId="0" fontId="61" fillId="26" borderId="14" xfId="57" applyFont="1" applyFill="1" applyBorder="1" applyAlignment="1" applyProtection="1">
      <alignment horizontal="center" vertical="center"/>
      <protection locked="0"/>
    </xf>
    <xf numFmtId="0" fontId="61" fillId="26" borderId="15" xfId="57" applyFont="1" applyFill="1" applyBorder="1" applyAlignment="1" applyProtection="1">
      <alignment horizontal="center" vertical="center"/>
      <protection locked="0"/>
    </xf>
    <xf numFmtId="0" fontId="61" fillId="26" borderId="62" xfId="57" applyFont="1" applyFill="1" applyBorder="1" applyAlignment="1" applyProtection="1">
      <alignment horizontal="center" vertical="center"/>
      <protection locked="0"/>
    </xf>
    <xf numFmtId="0" fontId="61" fillId="26" borderId="0" xfId="57" applyFont="1" applyFill="1" applyAlignment="1" applyProtection="1">
      <alignment horizontal="center" vertical="center"/>
      <protection locked="0"/>
    </xf>
    <xf numFmtId="0" fontId="61" fillId="26" borderId="17" xfId="57" applyFont="1" applyFill="1" applyBorder="1" applyAlignment="1" applyProtection="1">
      <alignment horizontal="center" vertical="center"/>
      <protection locked="0"/>
    </xf>
    <xf numFmtId="0" fontId="61" fillId="26" borderId="63" xfId="57" applyFont="1" applyFill="1" applyBorder="1" applyAlignment="1" applyProtection="1">
      <alignment horizontal="center" vertical="center"/>
      <protection locked="0"/>
    </xf>
    <xf numFmtId="0" fontId="61" fillId="26" borderId="12" xfId="57" applyFont="1" applyFill="1" applyBorder="1" applyAlignment="1" applyProtection="1">
      <alignment horizontal="center" vertical="center"/>
      <protection locked="0"/>
    </xf>
    <xf numFmtId="0" fontId="61" fillId="26" borderId="18" xfId="57" applyFont="1" applyFill="1" applyBorder="1" applyAlignment="1" applyProtection="1">
      <alignment horizontal="center" vertical="center"/>
      <protection locked="0"/>
    </xf>
    <xf numFmtId="0" fontId="61" fillId="0" borderId="104" xfId="57" applyFont="1" applyBorder="1" applyAlignment="1">
      <alignment horizontal="center" vertical="center" shrinkToFit="1"/>
    </xf>
    <xf numFmtId="0" fontId="61" fillId="26" borderId="71" xfId="57" applyFont="1" applyFill="1" applyBorder="1" applyAlignment="1" applyProtection="1">
      <alignment horizontal="center" vertical="center"/>
      <protection locked="0"/>
    </xf>
    <xf numFmtId="0" fontId="61" fillId="26" borderId="36" xfId="57" applyFont="1" applyFill="1" applyBorder="1" applyAlignment="1" applyProtection="1">
      <alignment horizontal="center" vertical="center"/>
      <protection locked="0"/>
    </xf>
    <xf numFmtId="0" fontId="61" fillId="26" borderId="37" xfId="57" applyFont="1" applyFill="1" applyBorder="1" applyAlignment="1" applyProtection="1">
      <alignment horizontal="center" vertical="center"/>
      <protection locked="0"/>
    </xf>
    <xf numFmtId="0" fontId="61" fillId="26" borderId="102" xfId="57" applyFont="1" applyFill="1" applyBorder="1" applyAlignment="1" applyProtection="1">
      <alignment horizontal="center" vertical="center" wrapText="1"/>
      <protection locked="0"/>
    </xf>
    <xf numFmtId="0" fontId="61" fillId="26" borderId="46" xfId="57" applyFont="1" applyFill="1" applyBorder="1" applyAlignment="1" applyProtection="1">
      <alignment horizontal="center" vertical="center" shrinkToFit="1"/>
      <protection locked="0"/>
    </xf>
    <xf numFmtId="0" fontId="61" fillId="27" borderId="47" xfId="57" applyFont="1" applyFill="1" applyBorder="1" applyAlignment="1" applyProtection="1">
      <alignment horizontal="center" vertical="center" shrinkToFit="1"/>
      <protection locked="0"/>
    </xf>
    <xf numFmtId="0" fontId="61" fillId="27" borderId="48" xfId="57" applyFont="1" applyFill="1" applyBorder="1" applyAlignment="1" applyProtection="1">
      <alignment horizontal="center" vertical="center" shrinkToFit="1"/>
      <protection locked="0"/>
    </xf>
    <xf numFmtId="0" fontId="61" fillId="28" borderId="35" xfId="57" applyFont="1" applyFill="1" applyBorder="1" applyAlignment="1" applyProtection="1">
      <alignment horizontal="center" vertical="center" wrapText="1"/>
      <protection locked="0"/>
    </xf>
    <xf numFmtId="0" fontId="61" fillId="28" borderId="36" xfId="57" applyFont="1" applyFill="1" applyBorder="1" applyAlignment="1" applyProtection="1">
      <alignment horizontal="center" vertical="center" wrapText="1"/>
      <protection locked="0"/>
    </xf>
    <xf numFmtId="0" fontId="61" fillId="28" borderId="50" xfId="57" applyFont="1" applyFill="1" applyBorder="1" applyAlignment="1" applyProtection="1">
      <alignment horizontal="center" vertical="center" wrapText="1"/>
      <protection locked="0"/>
    </xf>
    <xf numFmtId="0" fontId="68" fillId="0" borderId="105" xfId="57" applyFont="1" applyBorder="1" applyAlignment="1">
      <alignment horizontal="center" vertical="center" wrapText="1"/>
    </xf>
    <xf numFmtId="0" fontId="68" fillId="0" borderId="106" xfId="57" applyFont="1" applyBorder="1" applyAlignment="1">
      <alignment horizontal="center" vertical="center" wrapText="1"/>
    </xf>
    <xf numFmtId="0" fontId="68" fillId="0" borderId="107" xfId="57" applyFont="1" applyBorder="1" applyAlignment="1">
      <alignment horizontal="center" vertical="center" wrapText="1"/>
    </xf>
    <xf numFmtId="0" fontId="67" fillId="24" borderId="71" xfId="57" applyFont="1" applyFill="1" applyBorder="1" applyAlignment="1">
      <alignment horizontal="center" vertical="center" wrapText="1"/>
    </xf>
    <xf numFmtId="0" fontId="67" fillId="24" borderId="37" xfId="57" applyFont="1" applyFill="1" applyBorder="1" applyAlignment="1">
      <alignment horizontal="center" vertical="center" wrapText="1"/>
    </xf>
    <xf numFmtId="0" fontId="67" fillId="24" borderId="62" xfId="57" applyFont="1" applyFill="1" applyBorder="1" applyAlignment="1">
      <alignment horizontal="center" vertical="center" wrapText="1"/>
    </xf>
    <xf numFmtId="0" fontId="67" fillId="24" borderId="17" xfId="57" applyFont="1" applyFill="1" applyBorder="1" applyAlignment="1">
      <alignment horizontal="center" vertical="center" wrapText="1"/>
    </xf>
    <xf numFmtId="0" fontId="67" fillId="24" borderId="72" xfId="57" applyFont="1" applyFill="1" applyBorder="1" applyAlignment="1">
      <alignment horizontal="center" vertical="center" wrapText="1"/>
    </xf>
    <xf numFmtId="0" fontId="67" fillId="24" borderId="45" xfId="57" applyFont="1" applyFill="1" applyBorder="1" applyAlignment="1">
      <alignment horizontal="center" vertical="center" wrapText="1"/>
    </xf>
    <xf numFmtId="0" fontId="67" fillId="24" borderId="35" xfId="57" applyFont="1" applyFill="1" applyBorder="1" applyAlignment="1">
      <alignment horizontal="center" vertical="center" wrapText="1"/>
    </xf>
    <xf numFmtId="0" fontId="67" fillId="24" borderId="50" xfId="57" applyFont="1" applyFill="1" applyBorder="1" applyAlignment="1">
      <alignment horizontal="center" vertical="center" wrapText="1"/>
    </xf>
    <xf numFmtId="0" fontId="67" fillId="24" borderId="16" xfId="57" applyFont="1" applyFill="1" applyBorder="1" applyAlignment="1">
      <alignment horizontal="center" vertical="center" wrapText="1"/>
    </xf>
    <xf numFmtId="0" fontId="67" fillId="24" borderId="39" xfId="57" applyFont="1" applyFill="1" applyBorder="1" applyAlignment="1">
      <alignment horizontal="center" vertical="center" wrapText="1"/>
    </xf>
    <xf numFmtId="0" fontId="67" fillId="24" borderId="43" xfId="57" applyFont="1" applyFill="1" applyBorder="1" applyAlignment="1">
      <alignment horizontal="center" vertical="center" wrapText="1"/>
    </xf>
    <xf numFmtId="0" fontId="67" fillId="24" borderId="51" xfId="57" applyFont="1" applyFill="1" applyBorder="1" applyAlignment="1">
      <alignment horizontal="center" vertical="center" wrapText="1"/>
    </xf>
    <xf numFmtId="0" fontId="64" fillId="0" borderId="71" xfId="57" applyFont="1" applyBorder="1" applyAlignment="1">
      <alignment horizontal="center" vertical="center" wrapText="1"/>
    </xf>
    <xf numFmtId="0" fontId="64" fillId="0" borderId="36" xfId="57" applyFont="1" applyBorder="1" applyAlignment="1">
      <alignment horizontal="center" vertical="center" wrapText="1"/>
    </xf>
    <xf numFmtId="0" fontId="64" fillId="0" borderId="50" xfId="57" applyFont="1" applyBorder="1" applyAlignment="1">
      <alignment horizontal="center" vertical="center" wrapText="1"/>
    </xf>
    <xf numFmtId="0" fontId="61" fillId="0" borderId="59" xfId="57" applyFont="1" applyBorder="1" applyAlignment="1">
      <alignment horizontal="center" vertical="center"/>
    </xf>
    <xf numFmtId="0" fontId="61" fillId="0" borderId="10" xfId="57" applyFont="1" applyBorder="1" applyAlignment="1">
      <alignment horizontal="center" vertical="center"/>
    </xf>
    <xf numFmtId="0" fontId="61" fillId="0" borderId="41" xfId="57" applyFont="1" applyBorder="1" applyAlignment="1">
      <alignment horizontal="center" vertical="center"/>
    </xf>
    <xf numFmtId="0" fontId="61" fillId="24" borderId="59" xfId="57" applyFont="1" applyFill="1" applyBorder="1" applyAlignment="1">
      <alignment horizontal="center" vertical="center"/>
    </xf>
    <xf numFmtId="0" fontId="61" fillId="24" borderId="10" xfId="57" applyFont="1" applyFill="1" applyBorder="1" applyAlignment="1">
      <alignment horizontal="center" vertical="center"/>
    </xf>
    <xf numFmtId="0" fontId="61" fillId="24" borderId="41" xfId="57" applyFont="1" applyFill="1" applyBorder="1" applyAlignment="1">
      <alignment horizontal="center" vertical="center"/>
    </xf>
    <xf numFmtId="1" fontId="61" fillId="24" borderId="111" xfId="57" applyNumberFormat="1" applyFont="1" applyFill="1" applyBorder="1" applyAlignment="1">
      <alignment horizontal="center" vertical="center" wrapText="1"/>
    </xf>
    <xf numFmtId="1" fontId="61" fillId="24" borderId="112" xfId="57" applyNumberFormat="1" applyFont="1" applyFill="1" applyBorder="1" applyAlignment="1">
      <alignment horizontal="center" vertical="center" wrapText="1"/>
    </xf>
    <xf numFmtId="1" fontId="61" fillId="24" borderId="113" xfId="57" applyNumberFormat="1" applyFont="1" applyFill="1" applyBorder="1" applyAlignment="1">
      <alignment horizontal="center" vertical="center" wrapText="1"/>
    </xf>
    <xf numFmtId="1" fontId="61" fillId="24" borderId="114" xfId="57" applyNumberFormat="1" applyFont="1" applyFill="1" applyBorder="1" applyAlignment="1">
      <alignment horizontal="center" vertical="center" wrapText="1"/>
    </xf>
    <xf numFmtId="0" fontId="61" fillId="28" borderId="71" xfId="57" applyFont="1" applyFill="1" applyBorder="1" applyAlignment="1" applyProtection="1">
      <alignment horizontal="left" vertical="center" wrapText="1"/>
      <protection locked="0"/>
    </xf>
    <xf numFmtId="0" fontId="61" fillId="28" borderId="36" xfId="57" applyFont="1" applyFill="1" applyBorder="1" applyAlignment="1" applyProtection="1">
      <alignment horizontal="left" vertical="center" wrapText="1"/>
      <protection locked="0"/>
    </xf>
    <xf numFmtId="0" fontId="61" fillId="28" borderId="50" xfId="57" applyFont="1" applyFill="1" applyBorder="1" applyAlignment="1" applyProtection="1">
      <alignment horizontal="left" vertical="center" wrapText="1"/>
      <protection locked="0"/>
    </xf>
    <xf numFmtId="20" fontId="61" fillId="28" borderId="19" xfId="57" applyNumberFormat="1" applyFont="1" applyFill="1" applyBorder="1" applyAlignment="1" applyProtection="1">
      <alignment horizontal="center" vertical="center"/>
      <protection locked="0"/>
    </xf>
    <xf numFmtId="20" fontId="61" fillId="28" borderId="10" xfId="57" applyNumberFormat="1" applyFont="1" applyFill="1" applyBorder="1" applyAlignment="1" applyProtection="1">
      <alignment horizontal="center" vertical="center"/>
      <protection locked="0"/>
    </xf>
    <xf numFmtId="20" fontId="61" fillId="28" borderId="11" xfId="57" applyNumberFormat="1" applyFont="1" applyFill="1" applyBorder="1" applyAlignment="1" applyProtection="1">
      <alignment horizontal="center" vertical="center"/>
      <protection locked="0"/>
    </xf>
    <xf numFmtId="4" fontId="61" fillId="0" borderId="19" xfId="57" applyNumberFormat="1" applyFont="1" applyBorder="1" applyAlignment="1">
      <alignment horizontal="center" vertical="center"/>
    </xf>
    <xf numFmtId="4" fontId="61" fillId="0" borderId="11" xfId="57" applyNumberFormat="1" applyFont="1" applyBorder="1" applyAlignment="1">
      <alignment horizontal="center" vertical="center"/>
    </xf>
    <xf numFmtId="0" fontId="61" fillId="0" borderId="76" xfId="57" applyFont="1" applyBorder="1" applyAlignment="1">
      <alignment horizontal="center" vertical="center"/>
    </xf>
    <xf numFmtId="0" fontId="61" fillId="0" borderId="77" xfId="57" applyFont="1" applyBorder="1" applyAlignment="1">
      <alignment horizontal="center" vertical="center"/>
    </xf>
    <xf numFmtId="0" fontId="61" fillId="0" borderId="78" xfId="57" applyFont="1" applyBorder="1" applyAlignment="1">
      <alignment horizontal="center" vertical="center"/>
    </xf>
    <xf numFmtId="0" fontId="61" fillId="0" borderId="71" xfId="57" applyFont="1" applyBorder="1" applyAlignment="1">
      <alignment horizontal="center" vertical="center" wrapText="1"/>
    </xf>
    <xf numFmtId="0" fontId="61" fillId="0" borderId="36" xfId="57" applyFont="1" applyBorder="1" applyAlignment="1">
      <alignment horizontal="center" vertical="center" wrapText="1"/>
    </xf>
    <xf numFmtId="0" fontId="61" fillId="0" borderId="37" xfId="57" applyFont="1" applyBorder="1" applyAlignment="1">
      <alignment horizontal="center" vertical="center" wrapText="1"/>
    </xf>
    <xf numFmtId="0" fontId="61" fillId="0" borderId="62" xfId="57" applyFont="1" applyBorder="1" applyAlignment="1">
      <alignment horizontal="center" vertical="center" wrapText="1"/>
    </xf>
    <xf numFmtId="0" fontId="61" fillId="0" borderId="0" xfId="57" applyFont="1" applyAlignment="1">
      <alignment horizontal="center" vertical="center" wrapText="1"/>
    </xf>
    <xf numFmtId="0" fontId="61" fillId="0" borderId="17" xfId="57" applyFont="1" applyBorder="1" applyAlignment="1">
      <alignment horizontal="center" vertical="center" wrapText="1"/>
    </xf>
    <xf numFmtId="0" fontId="61" fillId="0" borderId="72" xfId="57" applyFont="1" applyBorder="1" applyAlignment="1">
      <alignment horizontal="center" vertical="center" wrapText="1"/>
    </xf>
    <xf numFmtId="0" fontId="61" fillId="0" borderId="44" xfId="57" applyFont="1" applyBorder="1" applyAlignment="1">
      <alignment horizontal="center" vertical="center" wrapText="1"/>
    </xf>
    <xf numFmtId="0" fontId="61" fillId="0" borderId="45" xfId="57" applyFont="1" applyBorder="1" applyAlignment="1">
      <alignment horizontal="center" vertical="center" wrapText="1"/>
    </xf>
    <xf numFmtId="0" fontId="65" fillId="0" borderId="102" xfId="57" applyFont="1" applyBorder="1" applyAlignment="1">
      <alignment horizontal="center" vertical="center" wrapText="1"/>
    </xf>
    <xf numFmtId="0" fontId="65" fillId="0" borderId="28" xfId="57" applyFont="1" applyBorder="1" applyAlignment="1">
      <alignment horizontal="center" vertical="center" wrapText="1"/>
    </xf>
    <xf numFmtId="0" fontId="65" fillId="0" borderId="103" xfId="57" applyFont="1" applyBorder="1" applyAlignment="1">
      <alignment horizontal="center" vertical="center" wrapText="1"/>
    </xf>
    <xf numFmtId="0" fontId="61" fillId="0" borderId="35" xfId="57" applyFont="1" applyBorder="1" applyAlignment="1">
      <alignment horizontal="center" vertical="center" wrapText="1"/>
    </xf>
    <xf numFmtId="0" fontId="61" fillId="0" borderId="16" xfId="57" applyFont="1" applyBorder="1" applyAlignment="1">
      <alignment horizontal="center" vertical="center" wrapText="1"/>
    </xf>
    <xf numFmtId="0" fontId="61" fillId="0" borderId="43" xfId="57" applyFont="1" applyBorder="1" applyAlignment="1">
      <alignment horizontal="center" vertical="center" wrapText="1"/>
    </xf>
    <xf numFmtId="0" fontId="61" fillId="0" borderId="50" xfId="57" applyFont="1" applyBorder="1" applyAlignment="1">
      <alignment horizontal="center" vertical="center" wrapText="1"/>
    </xf>
    <xf numFmtId="0" fontId="61" fillId="0" borderId="39" xfId="57" applyFont="1" applyBorder="1" applyAlignment="1">
      <alignment horizontal="center" vertical="center" wrapText="1"/>
    </xf>
    <xf numFmtId="0" fontId="61" fillId="0" borderId="51" xfId="57" applyFont="1" applyBorder="1" applyAlignment="1">
      <alignment horizontal="center" vertical="center" wrapText="1"/>
    </xf>
    <xf numFmtId="0" fontId="65" fillId="0" borderId="71" xfId="57" applyFont="1" applyBorder="1" applyAlignment="1">
      <alignment horizontal="center" vertical="center" wrapText="1"/>
    </xf>
    <xf numFmtId="0" fontId="65" fillId="0" borderId="36" xfId="57" applyFont="1" applyBorder="1" applyAlignment="1">
      <alignment horizontal="center" vertical="center" wrapText="1"/>
    </xf>
    <xf numFmtId="0" fontId="65" fillId="0" borderId="50" xfId="57" applyFont="1" applyBorder="1" applyAlignment="1">
      <alignment horizontal="center" vertical="center" wrapText="1"/>
    </xf>
    <xf numFmtId="0" fontId="65" fillId="0" borderId="62" xfId="57" applyFont="1" applyBorder="1" applyAlignment="1">
      <alignment horizontal="center" vertical="center" wrapText="1"/>
    </xf>
    <xf numFmtId="0" fontId="65" fillId="0" borderId="0" xfId="57" applyFont="1" applyAlignment="1">
      <alignment horizontal="center" vertical="center" wrapText="1"/>
    </xf>
    <xf numFmtId="0" fontId="65" fillId="0" borderId="39" xfId="57" applyFont="1" applyBorder="1" applyAlignment="1">
      <alignment horizontal="center" vertical="center" wrapText="1"/>
    </xf>
    <xf numFmtId="0" fontId="65" fillId="0" borderId="72" xfId="57" applyFont="1" applyBorder="1" applyAlignment="1">
      <alignment horizontal="center" vertical="center" wrapText="1"/>
    </xf>
    <xf numFmtId="0" fontId="65" fillId="0" borderId="44" xfId="57" applyFont="1" applyBorder="1" applyAlignment="1">
      <alignment horizontal="center" vertical="center" wrapText="1"/>
    </xf>
    <xf numFmtId="0" fontId="65" fillId="0" borderId="51" xfId="57" applyFont="1" applyBorder="1" applyAlignment="1">
      <alignment horizontal="center" vertical="center" wrapText="1"/>
    </xf>
    <xf numFmtId="0" fontId="61" fillId="0" borderId="71" xfId="57" quotePrefix="1" applyFont="1" applyBorder="1" applyAlignment="1">
      <alignment horizontal="center" vertical="center"/>
    </xf>
    <xf numFmtId="0" fontId="61" fillId="0" borderId="36" xfId="57" applyFont="1" applyBorder="1" applyAlignment="1">
      <alignment horizontal="center" vertical="center"/>
    </xf>
    <xf numFmtId="0" fontId="61" fillId="0" borderId="50" xfId="57" applyFont="1" applyBorder="1" applyAlignment="1">
      <alignment horizontal="center" vertical="center"/>
    </xf>
    <xf numFmtId="0" fontId="61" fillId="26" borderId="19" xfId="57" applyFont="1" applyFill="1" applyBorder="1" applyAlignment="1" applyProtection="1">
      <alignment horizontal="center" vertical="center"/>
      <protection locked="0"/>
    </xf>
    <xf numFmtId="0" fontId="61" fillId="27" borderId="10" xfId="57" applyFont="1" applyFill="1" applyBorder="1" applyAlignment="1" applyProtection="1">
      <alignment horizontal="center" vertical="center"/>
      <protection locked="0"/>
    </xf>
    <xf numFmtId="0" fontId="61" fillId="27" borderId="11" xfId="57" applyFont="1" applyFill="1" applyBorder="1" applyAlignment="1" applyProtection="1">
      <alignment horizontal="center" vertical="center"/>
      <protection locked="0"/>
    </xf>
    <xf numFmtId="0" fontId="61" fillId="28" borderId="19" xfId="57" applyFont="1" applyFill="1" applyBorder="1" applyAlignment="1" applyProtection="1">
      <alignment horizontal="center" vertical="center"/>
      <protection locked="0"/>
    </xf>
    <xf numFmtId="0" fontId="61" fillId="28" borderId="11" xfId="57" applyFont="1" applyFill="1" applyBorder="1" applyAlignment="1" applyProtection="1">
      <alignment horizontal="center" vertical="center"/>
      <protection locked="0"/>
    </xf>
    <xf numFmtId="0" fontId="61" fillId="24" borderId="19" xfId="57" applyFont="1" applyFill="1" applyBorder="1" applyAlignment="1">
      <alignment horizontal="center" vertical="center"/>
    </xf>
    <xf numFmtId="0" fontId="61" fillId="24" borderId="11" xfId="57" applyFont="1" applyFill="1" applyBorder="1" applyAlignment="1">
      <alignment horizontal="center" vertical="center"/>
    </xf>
    <xf numFmtId="0" fontId="61" fillId="28" borderId="10" xfId="57" applyFont="1" applyFill="1" applyBorder="1" applyAlignment="1" applyProtection="1">
      <alignment horizontal="center" vertical="center"/>
      <protection locked="0"/>
    </xf>
    <xf numFmtId="38" fontId="61" fillId="24" borderId="0" xfId="58" applyFont="1" applyFill="1" applyBorder="1" applyAlignment="1" applyProtection="1">
      <alignment horizontal="center" vertical="center"/>
    </xf>
    <xf numFmtId="0" fontId="62" fillId="26" borderId="0" xfId="57" applyFont="1" applyFill="1" applyAlignment="1" applyProtection="1">
      <alignment horizontal="center" vertical="center"/>
      <protection locked="0"/>
    </xf>
    <xf numFmtId="0" fontId="62" fillId="27" borderId="0" xfId="57" applyFont="1" applyFill="1" applyAlignment="1" applyProtection="1">
      <alignment horizontal="center" vertical="center"/>
      <protection locked="0"/>
    </xf>
    <xf numFmtId="0" fontId="62" fillId="28" borderId="0" xfId="57" applyFont="1" applyFill="1" applyAlignment="1" applyProtection="1">
      <alignment horizontal="center" vertical="center"/>
      <protection locked="0"/>
    </xf>
    <xf numFmtId="0" fontId="62" fillId="0" borderId="0" xfId="57" applyFont="1" applyAlignment="1">
      <alignment horizontal="center" vertical="center"/>
    </xf>
    <xf numFmtId="0" fontId="65" fillId="24" borderId="0" xfId="57" applyFont="1" applyFill="1" applyAlignment="1">
      <alignment horizontal="left" vertical="center" indent="1"/>
    </xf>
    <xf numFmtId="0" fontId="77" fillId="24" borderId="21" xfId="57" applyFont="1" applyFill="1" applyBorder="1" applyAlignment="1">
      <alignment horizontal="center" vertical="center"/>
    </xf>
    <xf numFmtId="0" fontId="5" fillId="0" borderId="20" xfId="48" applyBorder="1" applyAlignment="1">
      <alignment horizontal="center" vertical="center"/>
    </xf>
    <xf numFmtId="0" fontId="5" fillId="0" borderId="18" xfId="48" applyBorder="1" applyAlignment="1">
      <alignment horizontal="center" vertical="center"/>
    </xf>
    <xf numFmtId="0" fontId="5" fillId="0" borderId="13" xfId="48" applyBorder="1" applyAlignment="1">
      <alignment horizontal="center" vertical="center"/>
    </xf>
    <xf numFmtId="0" fontId="5" fillId="0" borderId="14" xfId="48" applyBorder="1" applyAlignment="1">
      <alignment horizontal="center" vertical="center"/>
    </xf>
    <xf numFmtId="0" fontId="5" fillId="0" borderId="15" xfId="48" applyBorder="1" applyAlignment="1">
      <alignment horizontal="center" vertical="center"/>
    </xf>
    <xf numFmtId="0" fontId="5" fillId="0" borderId="16" xfId="48" applyBorder="1" applyAlignment="1">
      <alignment horizontal="center" vertical="center"/>
    </xf>
    <xf numFmtId="0" fontId="5" fillId="0" borderId="0" xfId="48" applyAlignment="1">
      <alignment horizontal="center" vertical="center"/>
    </xf>
    <xf numFmtId="0" fontId="5" fillId="0" borderId="17" xfId="48" applyBorder="1" applyAlignment="1">
      <alignment horizontal="center" vertical="center"/>
    </xf>
    <xf numFmtId="0" fontId="5" fillId="0" borderId="12" xfId="48" applyBorder="1" applyAlignment="1">
      <alignment horizontal="center" vertical="center"/>
    </xf>
    <xf numFmtId="0" fontId="5" fillId="0" borderId="28" xfId="48" applyBorder="1" applyAlignment="1">
      <alignment horizontal="center" vertical="center"/>
    </xf>
    <xf numFmtId="0" fontId="5" fillId="0" borderId="19" xfId="48" applyBorder="1" applyAlignment="1">
      <alignment horizontal="center" vertical="center"/>
    </xf>
    <xf numFmtId="0" fontId="5" fillId="0" borderId="10" xfId="48" applyBorder="1" applyAlignment="1">
      <alignment horizontal="center" vertical="center"/>
    </xf>
    <xf numFmtId="0" fontId="5" fillId="0" borderId="11" xfId="48" applyBorder="1" applyAlignment="1">
      <alignment horizontal="center" vertical="center"/>
    </xf>
    <xf numFmtId="0" fontId="5" fillId="0" borderId="21" xfId="48" applyBorder="1" applyAlignment="1">
      <alignment horizontal="center" vertical="center"/>
    </xf>
    <xf numFmtId="0" fontId="83" fillId="24" borderId="0" xfId="59" applyFont="1" applyFill="1" applyAlignment="1">
      <alignment horizontal="left" vertical="top"/>
    </xf>
    <xf numFmtId="0" fontId="84" fillId="24" borderId="0" xfId="59" applyFont="1" applyFill="1" applyAlignment="1">
      <alignment horizontal="left" vertical="top" wrapText="1"/>
    </xf>
    <xf numFmtId="0" fontId="80" fillId="24" borderId="59" xfId="59" applyFont="1" applyFill="1" applyBorder="1" applyAlignment="1">
      <alignment horizontal="center" vertical="center" shrinkToFit="1"/>
    </xf>
    <xf numFmtId="0" fontId="80" fillId="24" borderId="11" xfId="59" applyFont="1" applyFill="1" applyBorder="1" applyAlignment="1">
      <alignment horizontal="center" vertical="center" shrinkToFit="1"/>
    </xf>
    <xf numFmtId="0" fontId="80" fillId="24" borderId="19" xfId="59" applyFont="1" applyFill="1" applyBorder="1" applyAlignment="1">
      <alignment horizontal="left" vertical="top" wrapText="1"/>
    </xf>
    <xf numFmtId="0" fontId="80" fillId="24" borderId="10" xfId="59" applyFont="1" applyFill="1" applyBorder="1" applyAlignment="1">
      <alignment horizontal="left" vertical="top" wrapText="1"/>
    </xf>
    <xf numFmtId="0" fontId="80" fillId="24" borderId="11" xfId="59" applyFont="1" applyFill="1" applyBorder="1" applyAlignment="1">
      <alignment horizontal="left" vertical="top" wrapText="1"/>
    </xf>
    <xf numFmtId="0" fontId="80" fillId="24" borderId="41" xfId="59" applyFont="1" applyFill="1" applyBorder="1" applyAlignment="1">
      <alignment horizontal="left" vertical="top" wrapText="1"/>
    </xf>
    <xf numFmtId="0" fontId="80" fillId="24" borderId="64" xfId="59" applyFont="1" applyFill="1" applyBorder="1" applyAlignment="1">
      <alignment horizontal="center" vertical="center" shrinkToFit="1"/>
    </xf>
    <xf numFmtId="0" fontId="80" fillId="24" borderId="66" xfId="59" applyFont="1" applyFill="1" applyBorder="1" applyAlignment="1">
      <alignment horizontal="center" vertical="center" shrinkToFit="1"/>
    </xf>
    <xf numFmtId="0" fontId="80" fillId="24" borderId="67" xfId="59" applyFont="1" applyFill="1" applyBorder="1" applyAlignment="1">
      <alignment horizontal="left" vertical="top" wrapText="1"/>
    </xf>
    <xf numFmtId="0" fontId="80" fillId="24" borderId="65" xfId="59" applyFont="1" applyFill="1" applyBorder="1" applyAlignment="1">
      <alignment horizontal="left" vertical="top" wrapText="1"/>
    </xf>
    <xf numFmtId="0" fontId="80" fillId="24" borderId="66" xfId="59" applyFont="1" applyFill="1" applyBorder="1" applyAlignment="1">
      <alignment horizontal="left" vertical="top" wrapText="1"/>
    </xf>
    <xf numFmtId="0" fontId="80" fillId="24" borderId="68" xfId="59" applyFont="1" applyFill="1" applyBorder="1" applyAlignment="1">
      <alignment horizontal="left" vertical="top" wrapText="1"/>
    </xf>
    <xf numFmtId="0" fontId="5" fillId="24" borderId="0" xfId="59" applyFont="1" applyFill="1" applyAlignment="1">
      <alignment horizontal="left" vertical="center"/>
    </xf>
    <xf numFmtId="0" fontId="81" fillId="24" borderId="0" xfId="59" applyFont="1" applyFill="1" applyAlignment="1">
      <alignment horizontal="left" vertical="center"/>
    </xf>
    <xf numFmtId="0" fontId="80" fillId="24" borderId="0" xfId="59" applyFont="1" applyFill="1" applyAlignment="1">
      <alignment horizontal="center" vertical="center"/>
    </xf>
    <xf numFmtId="0" fontId="82" fillId="29" borderId="56" xfId="59" applyFont="1" applyFill="1" applyBorder="1" applyAlignment="1">
      <alignment horizontal="center" vertical="center" shrinkToFit="1"/>
    </xf>
    <xf numFmtId="0" fontId="82" fillId="29" borderId="57" xfId="59" applyFont="1" applyFill="1" applyBorder="1" applyAlignment="1">
      <alignment horizontal="center" vertical="center" shrinkToFit="1"/>
    </xf>
    <xf numFmtId="0" fontId="82" fillId="29" borderId="57" xfId="59" applyFont="1" applyFill="1" applyBorder="1" applyAlignment="1">
      <alignment horizontal="center" vertical="center"/>
    </xf>
    <xf numFmtId="0" fontId="82" fillId="29" borderId="73" xfId="59" applyFont="1" applyFill="1" applyBorder="1" applyAlignment="1">
      <alignment horizontal="center" vertical="center"/>
    </xf>
    <xf numFmtId="0" fontId="5" fillId="24" borderId="62" xfId="59" applyFont="1" applyFill="1" applyBorder="1" applyAlignment="1">
      <alignment horizontal="left" vertical="center" wrapText="1"/>
    </xf>
    <xf numFmtId="0" fontId="5" fillId="24" borderId="39" xfId="59" applyFont="1" applyFill="1" applyBorder="1" applyAlignment="1">
      <alignment horizontal="left" vertical="center" wrapText="1"/>
    </xf>
    <xf numFmtId="0" fontId="5" fillId="24" borderId="62" xfId="59" applyFont="1" applyFill="1" applyBorder="1" applyAlignment="1">
      <alignment horizontal="center" vertical="top" wrapText="1"/>
    </xf>
    <xf numFmtId="0" fontId="5" fillId="24" borderId="39" xfId="59" applyFont="1" applyFill="1" applyBorder="1" applyAlignment="1">
      <alignment horizontal="center" vertical="top" wrapText="1"/>
    </xf>
    <xf numFmtId="0" fontId="5" fillId="24" borderId="72" xfId="59" applyFont="1" applyFill="1" applyBorder="1" applyAlignment="1">
      <alignment horizontal="center" vertical="top" wrapText="1"/>
    </xf>
    <xf numFmtId="0" fontId="5" fillId="24" borderId="51" xfId="59" applyFont="1" applyFill="1" applyBorder="1" applyAlignment="1">
      <alignment horizontal="center" vertical="top" wrapText="1"/>
    </xf>
    <xf numFmtId="0" fontId="81" fillId="24" borderId="0" xfId="59" applyFont="1" applyFill="1" applyAlignment="1">
      <alignment horizontal="center" vertical="center"/>
    </xf>
    <xf numFmtId="0" fontId="5" fillId="24" borderId="56" xfId="59" applyFont="1" applyFill="1" applyBorder="1" applyAlignment="1">
      <alignment horizontal="center" vertical="center" wrapText="1"/>
    </xf>
    <xf numFmtId="0" fontId="5" fillId="24" borderId="73" xfId="59" applyFont="1" applyFill="1" applyBorder="1" applyAlignment="1">
      <alignment horizontal="center" vertical="center" wrapText="1"/>
    </xf>
    <xf numFmtId="0" fontId="5" fillId="24" borderId="61" xfId="59" applyFont="1" applyFill="1" applyBorder="1" applyAlignment="1">
      <alignment horizontal="left" vertical="center" wrapText="1"/>
    </xf>
    <xf numFmtId="0" fontId="5" fillId="24" borderId="38" xfId="59" applyFont="1" applyFill="1" applyBorder="1" applyAlignment="1">
      <alignment horizontal="left" vertical="center" wrapText="1"/>
    </xf>
    <xf numFmtId="0" fontId="5" fillId="24" borderId="62" xfId="59" applyFont="1" applyFill="1" applyBorder="1" applyAlignment="1">
      <alignment horizontal="left" vertical="top" wrapText="1"/>
    </xf>
    <xf numFmtId="0" fontId="5" fillId="24" borderId="39" xfId="59" applyFont="1" applyFill="1" applyBorder="1" applyAlignment="1">
      <alignment horizontal="left" vertical="top" wrapText="1"/>
    </xf>
    <xf numFmtId="0" fontId="80" fillId="24" borderId="12" xfId="59" applyFont="1" applyFill="1" applyBorder="1" applyAlignment="1">
      <alignment horizontal="left" vertical="top" wrapText="1"/>
    </xf>
    <xf numFmtId="0" fontId="80" fillId="24" borderId="18" xfId="59" applyFont="1" applyFill="1" applyBorder="1" applyAlignment="1">
      <alignment horizontal="left" vertical="top" wrapText="1"/>
    </xf>
    <xf numFmtId="0" fontId="80" fillId="24" borderId="16" xfId="59" applyFont="1" applyFill="1" applyBorder="1" applyAlignment="1">
      <alignment horizontal="left" vertical="top" wrapText="1"/>
    </xf>
    <xf numFmtId="0" fontId="80" fillId="24" borderId="0" xfId="59" applyFont="1" applyFill="1" applyAlignment="1">
      <alignment horizontal="left" vertical="top"/>
    </xf>
    <xf numFmtId="0" fontId="80" fillId="24" borderId="17" xfId="59" applyFont="1" applyFill="1" applyBorder="1" applyAlignment="1">
      <alignment horizontal="left" vertical="top"/>
    </xf>
    <xf numFmtId="0" fontId="80" fillId="24" borderId="0" xfId="59" applyFont="1" applyFill="1" applyAlignment="1">
      <alignment horizontal="left" vertical="top" wrapText="1"/>
    </xf>
    <xf numFmtId="0" fontId="80" fillId="24" borderId="17" xfId="59" applyFont="1" applyFill="1" applyBorder="1" applyAlignment="1">
      <alignment horizontal="left" vertical="top" wrapText="1"/>
    </xf>
    <xf numFmtId="0" fontId="84" fillId="24" borderId="13" xfId="59" applyFont="1" applyFill="1" applyBorder="1" applyAlignment="1">
      <alignment horizontal="center" vertical="top"/>
    </xf>
    <xf numFmtId="0" fontId="84" fillId="24" borderId="14" xfId="59" applyFont="1" applyFill="1" applyBorder="1" applyAlignment="1">
      <alignment horizontal="center" vertical="top"/>
    </xf>
    <xf numFmtId="0" fontId="84" fillId="24" borderId="15" xfId="59" applyFont="1" applyFill="1" applyBorder="1" applyAlignment="1">
      <alignment horizontal="center" vertical="top"/>
    </xf>
    <xf numFmtId="0" fontId="84" fillId="24" borderId="0" xfId="59" applyFont="1" applyFill="1" applyAlignment="1">
      <alignment horizontal="left" vertical="top"/>
    </xf>
    <xf numFmtId="0" fontId="83" fillId="24" borderId="0" xfId="59" applyFont="1" applyFill="1" applyAlignment="1">
      <alignment horizontal="center" vertical="center"/>
    </xf>
    <xf numFmtId="0" fontId="81" fillId="24" borderId="0" xfId="59" applyFont="1" applyFill="1" applyAlignment="1">
      <alignment horizontal="right"/>
    </xf>
    <xf numFmtId="0" fontId="80" fillId="24" borderId="0" xfId="59" applyFont="1" applyFill="1" applyAlignment="1">
      <alignment horizontal="left" vertical="center"/>
    </xf>
    <xf numFmtId="0" fontId="80" fillId="24" borderId="12" xfId="59" applyFont="1" applyFill="1" applyBorder="1" applyAlignment="1">
      <alignment horizontal="left" vertical="center"/>
    </xf>
    <xf numFmtId="0" fontId="80" fillId="24" borderId="14" xfId="59" applyFont="1" applyFill="1" applyBorder="1" applyAlignment="1">
      <alignment horizontal="left"/>
    </xf>
    <xf numFmtId="0" fontId="84" fillId="24" borderId="12" xfId="59" applyFont="1" applyFill="1" applyBorder="1" applyAlignment="1">
      <alignment horizontal="center"/>
    </xf>
    <xf numFmtId="0" fontId="83" fillId="24" borderId="0" xfId="59" applyFont="1" applyFill="1" applyAlignment="1">
      <alignment horizontal="center" vertical="top"/>
    </xf>
    <xf numFmtId="0" fontId="6" fillId="24" borderId="0" xfId="59" applyFont="1" applyFill="1" applyAlignment="1">
      <alignment horizontal="left" vertical="top" wrapText="1"/>
    </xf>
    <xf numFmtId="0" fontId="84" fillId="24" borderId="0" xfId="59" applyFont="1" applyFill="1" applyAlignment="1">
      <alignment horizontal="center" vertical="top"/>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8" xr:uid="{D05D3EB8-E841-4E3B-B97B-F400E7570EC4}"/>
    <cellStyle name="桁区切り 2 2" xfId="61" xr:uid="{2ED43C39-C887-4FE0-8F17-993954B50F0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2 4" xfId="60" xr:uid="{13479506-C952-4E05-8375-7D0A7BDD2E61}"/>
    <cellStyle name="標準 3" xfId="45" xr:uid="{00000000-0005-0000-0000-00002B000000}"/>
    <cellStyle name="標準 3 2" xfId="49" xr:uid="{00000000-0005-0000-0000-00002C000000}"/>
    <cellStyle name="標準 3 3" xfId="59" xr:uid="{6D32DC11-A9E3-4570-9760-D032ECD04E14}"/>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 7" xfId="57" xr:uid="{FC1C9F5A-BB7C-4578-AAF1-CB37D8BE282D}"/>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27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00000000-0008-0000-0700-00000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458754" name="Check Box 2" hidden="1">
              <a:extLst>
                <a:ext uri="{63B3BB69-23CF-44E3-9099-C40C66FF867C}">
                  <a14:compatExt spid="_x0000_s458754"/>
                </a:ext>
                <a:ext uri="{FF2B5EF4-FFF2-40B4-BE49-F238E27FC236}">
                  <a16:creationId xmlns:a16="http://schemas.microsoft.com/office/drawing/2014/main" id="{00000000-0008-0000-0700-000002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458755" name="Check Box 3" hidden="1">
              <a:extLst>
                <a:ext uri="{63B3BB69-23CF-44E3-9099-C40C66FF867C}">
                  <a14:compatExt spid="_x0000_s458755"/>
                </a:ext>
                <a:ext uri="{FF2B5EF4-FFF2-40B4-BE49-F238E27FC236}">
                  <a16:creationId xmlns:a16="http://schemas.microsoft.com/office/drawing/2014/main" id="{00000000-0008-0000-0700-000003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458756" name="Check Box 4" hidden="1">
              <a:extLst>
                <a:ext uri="{63B3BB69-23CF-44E3-9099-C40C66FF867C}">
                  <a14:compatExt spid="_x0000_s458756"/>
                </a:ext>
                <a:ext uri="{FF2B5EF4-FFF2-40B4-BE49-F238E27FC236}">
                  <a16:creationId xmlns:a16="http://schemas.microsoft.com/office/drawing/2014/main" id="{00000000-0008-0000-0700-000004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458757" name="Check Box 5" hidden="1">
              <a:extLst>
                <a:ext uri="{63B3BB69-23CF-44E3-9099-C40C66FF867C}">
                  <a14:compatExt spid="_x0000_s458757"/>
                </a:ext>
                <a:ext uri="{FF2B5EF4-FFF2-40B4-BE49-F238E27FC236}">
                  <a16:creationId xmlns:a16="http://schemas.microsoft.com/office/drawing/2014/main" id="{00000000-0008-0000-0700-000005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458758" name="Check Box 6" hidden="1">
              <a:extLst>
                <a:ext uri="{63B3BB69-23CF-44E3-9099-C40C66FF867C}">
                  <a14:compatExt spid="_x0000_s458758"/>
                </a:ext>
                <a:ext uri="{FF2B5EF4-FFF2-40B4-BE49-F238E27FC236}">
                  <a16:creationId xmlns:a16="http://schemas.microsoft.com/office/drawing/2014/main" id="{00000000-0008-0000-0700-000006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458759" name="Check Box 7" hidden="1">
              <a:extLst>
                <a:ext uri="{63B3BB69-23CF-44E3-9099-C40C66FF867C}">
                  <a14:compatExt spid="_x0000_s458759"/>
                </a:ext>
                <a:ext uri="{FF2B5EF4-FFF2-40B4-BE49-F238E27FC236}">
                  <a16:creationId xmlns:a16="http://schemas.microsoft.com/office/drawing/2014/main" id="{00000000-0008-0000-0700-000007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458760" name="Check Box 8" hidden="1">
              <a:extLst>
                <a:ext uri="{63B3BB69-23CF-44E3-9099-C40C66FF867C}">
                  <a14:compatExt spid="_x0000_s458760"/>
                </a:ext>
                <a:ext uri="{FF2B5EF4-FFF2-40B4-BE49-F238E27FC236}">
                  <a16:creationId xmlns:a16="http://schemas.microsoft.com/office/drawing/2014/main" id="{00000000-0008-0000-0700-000008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458761" name="Check Box 9" hidden="1">
              <a:extLst>
                <a:ext uri="{63B3BB69-23CF-44E3-9099-C40C66FF867C}">
                  <a14:compatExt spid="_x0000_s458761"/>
                </a:ext>
                <a:ext uri="{FF2B5EF4-FFF2-40B4-BE49-F238E27FC236}">
                  <a16:creationId xmlns:a16="http://schemas.microsoft.com/office/drawing/2014/main" id="{00000000-0008-0000-0700-000009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458762" name="Check Box 10" hidden="1">
              <a:extLst>
                <a:ext uri="{63B3BB69-23CF-44E3-9099-C40C66FF867C}">
                  <a14:compatExt spid="_x0000_s458762"/>
                </a:ext>
                <a:ext uri="{FF2B5EF4-FFF2-40B4-BE49-F238E27FC236}">
                  <a16:creationId xmlns:a16="http://schemas.microsoft.com/office/drawing/2014/main" id="{00000000-0008-0000-0700-00000A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458763" name="Check Box 11" hidden="1">
              <a:extLst>
                <a:ext uri="{63B3BB69-23CF-44E3-9099-C40C66FF867C}">
                  <a14:compatExt spid="_x0000_s458763"/>
                </a:ext>
                <a:ext uri="{FF2B5EF4-FFF2-40B4-BE49-F238E27FC236}">
                  <a16:creationId xmlns:a16="http://schemas.microsoft.com/office/drawing/2014/main" id="{00000000-0008-0000-0700-00000B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458764" name="Check Box 12" hidden="1">
              <a:extLst>
                <a:ext uri="{63B3BB69-23CF-44E3-9099-C40C66FF867C}">
                  <a14:compatExt spid="_x0000_s458764"/>
                </a:ext>
                <a:ext uri="{FF2B5EF4-FFF2-40B4-BE49-F238E27FC236}">
                  <a16:creationId xmlns:a16="http://schemas.microsoft.com/office/drawing/2014/main" id="{00000000-0008-0000-0700-00000C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458765" name="Check Box 13" hidden="1">
              <a:extLst>
                <a:ext uri="{63B3BB69-23CF-44E3-9099-C40C66FF867C}">
                  <a14:compatExt spid="_x0000_s458765"/>
                </a:ext>
                <a:ext uri="{FF2B5EF4-FFF2-40B4-BE49-F238E27FC236}">
                  <a16:creationId xmlns:a16="http://schemas.microsoft.com/office/drawing/2014/main" id="{00000000-0008-0000-0700-00000D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458766" name="Check Box 14" hidden="1">
              <a:extLst>
                <a:ext uri="{63B3BB69-23CF-44E3-9099-C40C66FF867C}">
                  <a14:compatExt spid="_x0000_s458766"/>
                </a:ext>
                <a:ext uri="{FF2B5EF4-FFF2-40B4-BE49-F238E27FC236}">
                  <a16:creationId xmlns:a16="http://schemas.microsoft.com/office/drawing/2014/main" id="{00000000-0008-0000-0700-00000E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458767" name="Check Box 15" hidden="1">
              <a:extLst>
                <a:ext uri="{63B3BB69-23CF-44E3-9099-C40C66FF867C}">
                  <a14:compatExt spid="_x0000_s458767"/>
                </a:ext>
                <a:ext uri="{FF2B5EF4-FFF2-40B4-BE49-F238E27FC236}">
                  <a16:creationId xmlns:a16="http://schemas.microsoft.com/office/drawing/2014/main" id="{00000000-0008-0000-0700-00000F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458768" name="Check Box 16" hidden="1">
              <a:extLst>
                <a:ext uri="{63B3BB69-23CF-44E3-9099-C40C66FF867C}">
                  <a14:compatExt spid="_x0000_s458768"/>
                </a:ext>
                <a:ext uri="{FF2B5EF4-FFF2-40B4-BE49-F238E27FC236}">
                  <a16:creationId xmlns:a16="http://schemas.microsoft.com/office/drawing/2014/main" id="{00000000-0008-0000-0700-000010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458769" name="Check Box 17" hidden="1">
              <a:extLst>
                <a:ext uri="{63B3BB69-23CF-44E3-9099-C40C66FF867C}">
                  <a14:compatExt spid="_x0000_s458769"/>
                </a:ext>
                <a:ext uri="{FF2B5EF4-FFF2-40B4-BE49-F238E27FC236}">
                  <a16:creationId xmlns:a16="http://schemas.microsoft.com/office/drawing/2014/main" id="{00000000-0008-0000-0700-00001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458770" name="Check Box 18" hidden="1">
              <a:extLst>
                <a:ext uri="{63B3BB69-23CF-44E3-9099-C40C66FF867C}">
                  <a14:compatExt spid="_x0000_s458770"/>
                </a:ext>
                <a:ext uri="{FF2B5EF4-FFF2-40B4-BE49-F238E27FC236}">
                  <a16:creationId xmlns:a16="http://schemas.microsoft.com/office/drawing/2014/main" id="{00000000-0008-0000-0700-000012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458771" name="Check Box 19" hidden="1">
              <a:extLst>
                <a:ext uri="{63B3BB69-23CF-44E3-9099-C40C66FF867C}">
                  <a14:compatExt spid="_x0000_s458771"/>
                </a:ext>
                <a:ext uri="{FF2B5EF4-FFF2-40B4-BE49-F238E27FC236}">
                  <a16:creationId xmlns:a16="http://schemas.microsoft.com/office/drawing/2014/main" id="{00000000-0008-0000-0700-000013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458772" name="Check Box 20" hidden="1">
              <a:extLst>
                <a:ext uri="{63B3BB69-23CF-44E3-9099-C40C66FF867C}">
                  <a14:compatExt spid="_x0000_s458772"/>
                </a:ext>
                <a:ext uri="{FF2B5EF4-FFF2-40B4-BE49-F238E27FC236}">
                  <a16:creationId xmlns:a16="http://schemas.microsoft.com/office/drawing/2014/main" id="{00000000-0008-0000-0700-000014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2207;&#21512;&#20107;&#26989;&#28155;&#20184;&#26360;&#39006;&#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型サービス"/>
      <sheetName val="記入方法"/>
      <sheetName val="シフト記号表（勤務時間帯）"/>
      <sheetName val="通所型サービス"/>
      <sheetName val="記入方法 (2)"/>
      <sheetName val="シフト記号表（勤務時間帯） (2)"/>
      <sheetName val="【平面図】標準様式2"/>
      <sheetName val="【設備等一覧表】標準様式3"/>
      <sheetName val="【苦情措置の概要】標準様式４"/>
      <sheetName val="【誓約書】標準様式5"/>
    </sheetNames>
    <sheetDataSet>
      <sheetData sheetId="0"/>
      <sheetData sheetId="1"/>
      <sheetData sheetId="2">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E7"/>
          <cell r="F7" t="str">
            <v>～</v>
          </cell>
          <cell r="G7"/>
          <cell r="H7" t="str">
            <v>（</v>
          </cell>
          <cell r="I7">
            <v>0</v>
          </cell>
          <cell r="J7" t="str">
            <v>)</v>
          </cell>
          <cell r="K7">
            <v>0</v>
          </cell>
          <cell r="M7"/>
          <cell r="N7" t="str">
            <v>～</v>
          </cell>
          <cell r="O7"/>
          <cell r="Q7">
            <v>0</v>
          </cell>
          <cell r="R7" t="str">
            <v>～</v>
          </cell>
          <cell r="S7">
            <v>0</v>
          </cell>
          <cell r="U7">
            <v>0</v>
          </cell>
        </row>
        <row r="8">
          <cell r="C8" t="str">
            <v>c</v>
          </cell>
          <cell r="D8" t="str">
            <v>：</v>
          </cell>
          <cell r="E8"/>
          <cell r="F8" t="str">
            <v>～</v>
          </cell>
          <cell r="G8"/>
          <cell r="H8" t="str">
            <v>（</v>
          </cell>
          <cell r="I8">
            <v>0</v>
          </cell>
          <cell r="J8" t="str">
            <v>)</v>
          </cell>
          <cell r="K8">
            <v>0</v>
          </cell>
          <cell r="M8"/>
          <cell r="N8" t="str">
            <v>～</v>
          </cell>
          <cell r="O8"/>
          <cell r="Q8">
            <v>0</v>
          </cell>
          <cell r="R8" t="str">
            <v>～</v>
          </cell>
          <cell r="S8">
            <v>0</v>
          </cell>
          <cell r="U8">
            <v>0</v>
          </cell>
        </row>
        <row r="9">
          <cell r="C9" t="str">
            <v>d</v>
          </cell>
          <cell r="D9" t="str">
            <v>：</v>
          </cell>
          <cell r="E9"/>
          <cell r="F9" t="str">
            <v>～</v>
          </cell>
          <cell r="G9"/>
          <cell r="H9" t="str">
            <v>（</v>
          </cell>
          <cell r="I9">
            <v>0</v>
          </cell>
          <cell r="J9" t="str">
            <v>)</v>
          </cell>
          <cell r="K9">
            <v>0</v>
          </cell>
          <cell r="M9"/>
          <cell r="N9" t="str">
            <v>～</v>
          </cell>
          <cell r="O9"/>
          <cell r="Q9">
            <v>0</v>
          </cell>
          <cell r="R9" t="str">
            <v>～</v>
          </cell>
          <cell r="S9">
            <v>0</v>
          </cell>
          <cell r="U9">
            <v>0</v>
          </cell>
        </row>
        <row r="10">
          <cell r="C10" t="str">
            <v>e</v>
          </cell>
          <cell r="D10" t="str">
            <v>：</v>
          </cell>
          <cell r="E10"/>
          <cell r="F10" t="str">
            <v>～</v>
          </cell>
          <cell r="G10"/>
          <cell r="H10" t="str">
            <v>（</v>
          </cell>
          <cell r="I10">
            <v>0</v>
          </cell>
          <cell r="J10" t="str">
            <v>)</v>
          </cell>
          <cell r="K10">
            <v>0</v>
          </cell>
          <cell r="M10"/>
          <cell r="N10" t="str">
            <v>～</v>
          </cell>
          <cell r="O10"/>
          <cell r="Q10">
            <v>0</v>
          </cell>
          <cell r="R10" t="str">
            <v>～</v>
          </cell>
          <cell r="S10">
            <v>0</v>
          </cell>
          <cell r="U10">
            <v>0</v>
          </cell>
        </row>
        <row r="11">
          <cell r="C11" t="str">
            <v>f</v>
          </cell>
          <cell r="D11" t="str">
            <v>：</v>
          </cell>
          <cell r="E11"/>
          <cell r="F11" t="str">
            <v>～</v>
          </cell>
          <cell r="G11"/>
          <cell r="H11" t="str">
            <v>（</v>
          </cell>
          <cell r="I11">
            <v>0</v>
          </cell>
          <cell r="J11" t="str">
            <v>)</v>
          </cell>
          <cell r="K11">
            <v>0</v>
          </cell>
          <cell r="M11"/>
          <cell r="N11" t="str">
            <v>～</v>
          </cell>
          <cell r="O11"/>
          <cell r="Q11">
            <v>0</v>
          </cell>
          <cell r="R11" t="str">
            <v>～</v>
          </cell>
          <cell r="S11">
            <v>0</v>
          </cell>
          <cell r="U11">
            <v>0</v>
          </cell>
        </row>
        <row r="12">
          <cell r="C12" t="str">
            <v>g</v>
          </cell>
          <cell r="D12" t="str">
            <v>：</v>
          </cell>
          <cell r="E12"/>
          <cell r="F12" t="str">
            <v>～</v>
          </cell>
          <cell r="G12"/>
          <cell r="H12" t="str">
            <v>（</v>
          </cell>
          <cell r="I12">
            <v>0</v>
          </cell>
          <cell r="J12" t="str">
            <v>)</v>
          </cell>
          <cell r="K12">
            <v>0</v>
          </cell>
          <cell r="M12"/>
          <cell r="N12" t="str">
            <v>～</v>
          </cell>
          <cell r="O12"/>
          <cell r="Q12">
            <v>0</v>
          </cell>
          <cell r="R12" t="str">
            <v>～</v>
          </cell>
          <cell r="S12">
            <v>0</v>
          </cell>
          <cell r="U12">
            <v>0</v>
          </cell>
        </row>
        <row r="13">
          <cell r="C13" t="str">
            <v>h</v>
          </cell>
          <cell r="D13" t="str">
            <v>：</v>
          </cell>
          <cell r="E13"/>
          <cell r="F13" t="str">
            <v>～</v>
          </cell>
          <cell r="G13"/>
          <cell r="H13" t="str">
            <v>（</v>
          </cell>
          <cell r="I13">
            <v>0</v>
          </cell>
          <cell r="J13" t="str">
            <v>)</v>
          </cell>
          <cell r="K13">
            <v>0</v>
          </cell>
          <cell r="M13"/>
          <cell r="N13" t="str">
            <v>～</v>
          </cell>
          <cell r="O13"/>
          <cell r="Q13">
            <v>0</v>
          </cell>
          <cell r="R13" t="str">
            <v>～</v>
          </cell>
          <cell r="S13">
            <v>0</v>
          </cell>
          <cell r="U13">
            <v>0</v>
          </cell>
        </row>
        <row r="14">
          <cell r="C14" t="str">
            <v>i</v>
          </cell>
          <cell r="D14" t="str">
            <v>：</v>
          </cell>
          <cell r="E14"/>
          <cell r="F14" t="str">
            <v>～</v>
          </cell>
          <cell r="G14"/>
          <cell r="H14" t="str">
            <v>（</v>
          </cell>
          <cell r="I14">
            <v>0</v>
          </cell>
          <cell r="J14" t="str">
            <v>)</v>
          </cell>
          <cell r="K14">
            <v>0</v>
          </cell>
          <cell r="M14"/>
          <cell r="N14" t="str">
            <v>～</v>
          </cell>
          <cell r="O14"/>
          <cell r="Q14">
            <v>0</v>
          </cell>
          <cell r="R14" t="str">
            <v>～</v>
          </cell>
          <cell r="S14">
            <v>0</v>
          </cell>
          <cell r="U14">
            <v>0</v>
          </cell>
        </row>
        <row r="15">
          <cell r="C15" t="str">
            <v>j</v>
          </cell>
          <cell r="D15" t="str">
            <v>：</v>
          </cell>
          <cell r="E15"/>
          <cell r="F15" t="str">
            <v>～</v>
          </cell>
          <cell r="G15"/>
          <cell r="H15" t="str">
            <v>（</v>
          </cell>
          <cell r="I15">
            <v>0</v>
          </cell>
          <cell r="J15" t="str">
            <v>)</v>
          </cell>
          <cell r="K15">
            <v>0</v>
          </cell>
          <cell r="M15"/>
          <cell r="N15" t="str">
            <v>～</v>
          </cell>
          <cell r="O15"/>
          <cell r="Q15">
            <v>0</v>
          </cell>
          <cell r="R15" t="str">
            <v>～</v>
          </cell>
          <cell r="S15">
            <v>0</v>
          </cell>
          <cell r="U15">
            <v>0</v>
          </cell>
        </row>
        <row r="16">
          <cell r="C16" t="str">
            <v>k</v>
          </cell>
          <cell r="D16" t="str">
            <v>：</v>
          </cell>
          <cell r="E16"/>
          <cell r="F16" t="str">
            <v>～</v>
          </cell>
          <cell r="G16"/>
          <cell r="H16" t="str">
            <v>（</v>
          </cell>
          <cell r="I16">
            <v>0</v>
          </cell>
          <cell r="J16" t="str">
            <v>)</v>
          </cell>
          <cell r="K16">
            <v>0</v>
          </cell>
          <cell r="M16"/>
          <cell r="N16" t="str">
            <v>～</v>
          </cell>
          <cell r="O16"/>
          <cell r="Q16">
            <v>0</v>
          </cell>
          <cell r="R16" t="str">
            <v>～</v>
          </cell>
          <cell r="S16">
            <v>0</v>
          </cell>
          <cell r="U16">
            <v>0</v>
          </cell>
        </row>
        <row r="17">
          <cell r="C17" t="str">
            <v>l</v>
          </cell>
          <cell r="D17" t="str">
            <v>：</v>
          </cell>
          <cell r="E17"/>
          <cell r="F17" t="str">
            <v>～</v>
          </cell>
          <cell r="G17"/>
          <cell r="H17" t="str">
            <v>（</v>
          </cell>
          <cell r="I17">
            <v>0</v>
          </cell>
          <cell r="J17" t="str">
            <v>)</v>
          </cell>
          <cell r="K17">
            <v>0</v>
          </cell>
          <cell r="M17"/>
          <cell r="N17" t="str">
            <v>～</v>
          </cell>
          <cell r="O17"/>
          <cell r="Q17">
            <v>0</v>
          </cell>
          <cell r="R17" t="str">
            <v>～</v>
          </cell>
          <cell r="S17">
            <v>0</v>
          </cell>
          <cell r="U17">
            <v>0</v>
          </cell>
        </row>
        <row r="18">
          <cell r="C18" t="str">
            <v>m</v>
          </cell>
          <cell r="D18" t="str">
            <v>：</v>
          </cell>
          <cell r="E18"/>
          <cell r="F18" t="str">
            <v>～</v>
          </cell>
          <cell r="G18"/>
          <cell r="H18" t="str">
            <v>（</v>
          </cell>
          <cell r="I18">
            <v>0</v>
          </cell>
          <cell r="J18" t="str">
            <v>)</v>
          </cell>
          <cell r="K18">
            <v>0</v>
          </cell>
          <cell r="M18"/>
          <cell r="N18" t="str">
            <v>～</v>
          </cell>
          <cell r="O18"/>
          <cell r="Q18">
            <v>0</v>
          </cell>
          <cell r="R18" t="str">
            <v>～</v>
          </cell>
          <cell r="S18">
            <v>0</v>
          </cell>
          <cell r="U18">
            <v>0</v>
          </cell>
        </row>
        <row r="19">
          <cell r="C19" t="str">
            <v>n</v>
          </cell>
          <cell r="D19" t="str">
            <v>：</v>
          </cell>
          <cell r="E19"/>
          <cell r="F19" t="str">
            <v>～</v>
          </cell>
          <cell r="G19"/>
          <cell r="H19" t="str">
            <v>（</v>
          </cell>
          <cell r="I19">
            <v>0</v>
          </cell>
          <cell r="J19" t="str">
            <v>)</v>
          </cell>
          <cell r="K19">
            <v>0</v>
          </cell>
          <cell r="M19"/>
          <cell r="N19" t="str">
            <v>～</v>
          </cell>
          <cell r="O19"/>
          <cell r="Q19">
            <v>0</v>
          </cell>
          <cell r="R19" t="str">
            <v>～</v>
          </cell>
          <cell r="S19">
            <v>0</v>
          </cell>
          <cell r="U19">
            <v>0</v>
          </cell>
        </row>
        <row r="20">
          <cell r="C20" t="str">
            <v>o</v>
          </cell>
          <cell r="D20" t="str">
            <v>：</v>
          </cell>
          <cell r="E20"/>
          <cell r="F20" t="str">
            <v>～</v>
          </cell>
          <cell r="G20"/>
          <cell r="H20" t="str">
            <v>（</v>
          </cell>
          <cell r="I20">
            <v>0</v>
          </cell>
          <cell r="J20" t="str">
            <v>)</v>
          </cell>
          <cell r="K20">
            <v>0</v>
          </cell>
          <cell r="M20"/>
          <cell r="N20" t="str">
            <v>～</v>
          </cell>
          <cell r="O20"/>
          <cell r="Q20">
            <v>0</v>
          </cell>
          <cell r="R20" t="str">
            <v>～</v>
          </cell>
          <cell r="S20">
            <v>0</v>
          </cell>
          <cell r="U20">
            <v>0</v>
          </cell>
        </row>
        <row r="21">
          <cell r="C21" t="str">
            <v>p</v>
          </cell>
          <cell r="D21" t="str">
            <v>：</v>
          </cell>
          <cell r="E21"/>
          <cell r="F21" t="str">
            <v>～</v>
          </cell>
          <cell r="G21"/>
          <cell r="H21" t="str">
            <v>（</v>
          </cell>
          <cell r="I21">
            <v>0</v>
          </cell>
          <cell r="J21" t="str">
            <v>)</v>
          </cell>
          <cell r="K21">
            <v>0</v>
          </cell>
          <cell r="M21"/>
          <cell r="N21" t="str">
            <v>～</v>
          </cell>
          <cell r="O21"/>
          <cell r="Q21">
            <v>0</v>
          </cell>
          <cell r="R21" t="str">
            <v>～</v>
          </cell>
          <cell r="S21">
            <v>0</v>
          </cell>
          <cell r="U21">
            <v>0</v>
          </cell>
        </row>
        <row r="22">
          <cell r="C22" t="str">
            <v>q</v>
          </cell>
          <cell r="D22" t="str">
            <v>：</v>
          </cell>
          <cell r="E22"/>
          <cell r="F22" t="str">
            <v>～</v>
          </cell>
          <cell r="G22"/>
          <cell r="H22" t="str">
            <v>（</v>
          </cell>
          <cell r="I22">
            <v>0</v>
          </cell>
          <cell r="J22" t="str">
            <v>)</v>
          </cell>
          <cell r="K22">
            <v>0</v>
          </cell>
          <cell r="M22"/>
          <cell r="N22" t="str">
            <v>～</v>
          </cell>
          <cell r="O22"/>
          <cell r="Q22">
            <v>0</v>
          </cell>
          <cell r="R22" t="str">
            <v>～</v>
          </cell>
          <cell r="S22">
            <v>0</v>
          </cell>
          <cell r="U22">
            <v>0</v>
          </cell>
        </row>
        <row r="23">
          <cell r="C23" t="str">
            <v>r</v>
          </cell>
          <cell r="D23" t="str">
            <v>：</v>
          </cell>
          <cell r="E23"/>
          <cell r="F23" t="str">
            <v>～</v>
          </cell>
          <cell r="G23"/>
          <cell r="H23" t="str">
            <v>（</v>
          </cell>
          <cell r="I23">
            <v>0</v>
          </cell>
          <cell r="J23" t="str">
            <v>)</v>
          </cell>
          <cell r="K23">
            <v>0</v>
          </cell>
          <cell r="M23"/>
          <cell r="N23" t="str">
            <v>～</v>
          </cell>
          <cell r="O23"/>
          <cell r="Q23">
            <v>0</v>
          </cell>
          <cell r="R23" t="str">
            <v>～</v>
          </cell>
          <cell r="S23">
            <v>0</v>
          </cell>
          <cell r="U23">
            <v>0</v>
          </cell>
        </row>
        <row r="24">
          <cell r="C24" t="str">
            <v>s</v>
          </cell>
          <cell r="D24" t="str">
            <v>：</v>
          </cell>
          <cell r="E24"/>
          <cell r="F24" t="str">
            <v>～</v>
          </cell>
          <cell r="G24"/>
          <cell r="H24" t="str">
            <v>（</v>
          </cell>
          <cell r="I24">
            <v>0</v>
          </cell>
          <cell r="J24" t="str">
            <v>)</v>
          </cell>
          <cell r="K24">
            <v>0</v>
          </cell>
          <cell r="M24"/>
          <cell r="N24" t="str">
            <v>～</v>
          </cell>
          <cell r="O24"/>
          <cell r="Q24">
            <v>0</v>
          </cell>
          <cell r="R24" t="str">
            <v>～</v>
          </cell>
          <cell r="S24">
            <v>0</v>
          </cell>
          <cell r="U24">
            <v>0</v>
          </cell>
        </row>
        <row r="25">
          <cell r="C25" t="str">
            <v>t</v>
          </cell>
          <cell r="D25" t="str">
            <v>：</v>
          </cell>
          <cell r="E25"/>
          <cell r="F25" t="str">
            <v>～</v>
          </cell>
          <cell r="G25"/>
          <cell r="H25" t="str">
            <v>（</v>
          </cell>
          <cell r="I25">
            <v>0</v>
          </cell>
          <cell r="J25" t="str">
            <v>)</v>
          </cell>
          <cell r="K25">
            <v>0</v>
          </cell>
          <cell r="M25"/>
          <cell r="N25" t="str">
            <v>～</v>
          </cell>
          <cell r="O25"/>
          <cell r="Q25">
            <v>0</v>
          </cell>
          <cell r="R25" t="str">
            <v>～</v>
          </cell>
          <cell r="S25">
            <v>0</v>
          </cell>
          <cell r="U25">
            <v>0</v>
          </cell>
        </row>
        <row r="26">
          <cell r="C26" t="str">
            <v>u</v>
          </cell>
          <cell r="D26" t="str">
            <v>：</v>
          </cell>
          <cell r="E26"/>
          <cell r="F26" t="str">
            <v>～</v>
          </cell>
          <cell r="G26"/>
          <cell r="H26" t="str">
            <v>（</v>
          </cell>
          <cell r="I26"/>
          <cell r="J26" t="str">
            <v>)</v>
          </cell>
          <cell r="K26">
            <v>1</v>
          </cell>
          <cell r="M26"/>
          <cell r="N26" t="str">
            <v>～</v>
          </cell>
          <cell r="O26"/>
          <cell r="Q26"/>
          <cell r="R26" t="str">
            <v>～</v>
          </cell>
          <cell r="S26"/>
          <cell r="U26">
            <v>1</v>
          </cell>
        </row>
        <row r="27">
          <cell r="C27" t="str">
            <v>v</v>
          </cell>
          <cell r="D27" t="str">
            <v>：</v>
          </cell>
          <cell r="E27"/>
          <cell r="F27" t="str">
            <v>～</v>
          </cell>
          <cell r="G27"/>
          <cell r="H27" t="str">
            <v>（</v>
          </cell>
          <cell r="I27"/>
          <cell r="J27" t="str">
            <v>)</v>
          </cell>
          <cell r="K27">
            <v>2</v>
          </cell>
          <cell r="M27"/>
          <cell r="N27" t="str">
            <v>～</v>
          </cell>
          <cell r="O27"/>
          <cell r="Q27"/>
          <cell r="R27" t="str">
            <v>～</v>
          </cell>
          <cell r="S27"/>
          <cell r="U27">
            <v>2</v>
          </cell>
        </row>
        <row r="28">
          <cell r="C28" t="str">
            <v>w</v>
          </cell>
          <cell r="D28" t="str">
            <v>：</v>
          </cell>
          <cell r="E28"/>
          <cell r="F28" t="str">
            <v>～</v>
          </cell>
          <cell r="G28"/>
          <cell r="H28" t="str">
            <v>（</v>
          </cell>
          <cell r="I28"/>
          <cell r="J28" t="str">
            <v>)</v>
          </cell>
          <cell r="K28">
            <v>3</v>
          </cell>
          <cell r="M28"/>
          <cell r="N28" t="str">
            <v>～</v>
          </cell>
          <cell r="O28"/>
          <cell r="Q28"/>
          <cell r="R28" t="str">
            <v>～</v>
          </cell>
          <cell r="S28"/>
          <cell r="U28">
            <v>3</v>
          </cell>
        </row>
        <row r="29">
          <cell r="C29" t="str">
            <v>x</v>
          </cell>
          <cell r="D29" t="str">
            <v>：</v>
          </cell>
          <cell r="E29"/>
          <cell r="F29" t="str">
            <v>～</v>
          </cell>
          <cell r="G29"/>
          <cell r="H29" t="str">
            <v>（</v>
          </cell>
          <cell r="I29"/>
          <cell r="J29" t="str">
            <v>)</v>
          </cell>
          <cell r="K29">
            <v>4</v>
          </cell>
          <cell r="M29"/>
          <cell r="N29" t="str">
            <v>～</v>
          </cell>
          <cell r="O29"/>
          <cell r="Q29"/>
          <cell r="R29" t="str">
            <v>～</v>
          </cell>
          <cell r="S29"/>
          <cell r="U29">
            <v>4</v>
          </cell>
        </row>
        <row r="30">
          <cell r="C30" t="str">
            <v>y</v>
          </cell>
          <cell r="D30" t="str">
            <v>：</v>
          </cell>
          <cell r="E30"/>
          <cell r="F30" t="str">
            <v>～</v>
          </cell>
          <cell r="G30"/>
          <cell r="H30" t="str">
            <v>（</v>
          </cell>
          <cell r="I30"/>
          <cell r="J30" t="str">
            <v>)</v>
          </cell>
          <cell r="K30">
            <v>4</v>
          </cell>
          <cell r="M30"/>
          <cell r="N30" t="str">
            <v>～</v>
          </cell>
          <cell r="O30"/>
          <cell r="Q30"/>
          <cell r="R30" t="str">
            <v>～</v>
          </cell>
          <cell r="S30"/>
          <cell r="U30">
            <v>3</v>
          </cell>
        </row>
        <row r="31">
          <cell r="C31" t="str">
            <v>z</v>
          </cell>
          <cell r="D31" t="str">
            <v>：</v>
          </cell>
          <cell r="E31"/>
          <cell r="F31" t="str">
            <v>～</v>
          </cell>
          <cell r="G31"/>
          <cell r="H31" t="str">
            <v>（</v>
          </cell>
          <cell r="I31"/>
          <cell r="J31" t="str">
            <v>)</v>
          </cell>
          <cell r="K31">
            <v>5</v>
          </cell>
          <cell r="M31"/>
          <cell r="N31" t="str">
            <v>～</v>
          </cell>
          <cell r="O31"/>
          <cell r="Q31"/>
          <cell r="R31" t="str">
            <v>～</v>
          </cell>
          <cell r="S31"/>
          <cell r="U31">
            <v>5</v>
          </cell>
        </row>
        <row r="32">
          <cell r="C32" t="str">
            <v>休</v>
          </cell>
          <cell r="D32" t="str">
            <v>：</v>
          </cell>
          <cell r="E32"/>
          <cell r="F32" t="str">
            <v>～</v>
          </cell>
          <cell r="G32"/>
          <cell r="H32" t="str">
            <v>（</v>
          </cell>
          <cell r="I32"/>
          <cell r="J32" t="str">
            <v>)</v>
          </cell>
          <cell r="K32">
            <v>0</v>
          </cell>
          <cell r="M32"/>
          <cell r="N32" t="str">
            <v>～</v>
          </cell>
          <cell r="O32"/>
          <cell r="Q32"/>
          <cell r="R32" t="str">
            <v>～</v>
          </cell>
          <cell r="S32"/>
          <cell r="U32">
            <v>0</v>
          </cell>
        </row>
        <row r="33">
          <cell r="C33" t="str">
            <v>-</v>
          </cell>
          <cell r="D33" t="str">
            <v>：</v>
          </cell>
          <cell r="E33"/>
          <cell r="F33" t="str">
            <v>～</v>
          </cell>
          <cell r="G33"/>
          <cell r="H33" t="str">
            <v>（</v>
          </cell>
          <cell r="I33"/>
          <cell r="J33" t="str">
            <v>)</v>
          </cell>
          <cell r="K33"/>
          <cell r="M33"/>
          <cell r="N33" t="str">
            <v>～</v>
          </cell>
          <cell r="O33"/>
          <cell r="Q33"/>
          <cell r="R33" t="str">
            <v>～</v>
          </cell>
          <cell r="S33"/>
          <cell r="U33"/>
        </row>
        <row r="34">
          <cell r="C34" t="str">
            <v>-</v>
          </cell>
          <cell r="D34" t="str">
            <v>：</v>
          </cell>
          <cell r="E34"/>
          <cell r="F34" t="str">
            <v>～</v>
          </cell>
          <cell r="G34"/>
          <cell r="H34" t="str">
            <v>（</v>
          </cell>
          <cell r="I34"/>
          <cell r="J34" t="str">
            <v>)</v>
          </cell>
          <cell r="K34"/>
          <cell r="M34"/>
          <cell r="N34" t="str">
            <v>～</v>
          </cell>
          <cell r="O34"/>
          <cell r="Q34"/>
          <cell r="R34" t="str">
            <v>～</v>
          </cell>
          <cell r="S34"/>
          <cell r="U34"/>
        </row>
        <row r="35">
          <cell r="C35" t="str">
            <v>-</v>
          </cell>
          <cell r="D35" t="str">
            <v>：</v>
          </cell>
          <cell r="E35"/>
          <cell r="F35" t="str">
            <v>～</v>
          </cell>
          <cell r="G35"/>
          <cell r="H35" t="str">
            <v>（</v>
          </cell>
          <cell r="I35"/>
          <cell r="J35" t="str">
            <v>)</v>
          </cell>
          <cell r="K35"/>
          <cell r="M35"/>
          <cell r="N35" t="str">
            <v>～</v>
          </cell>
          <cell r="O35"/>
          <cell r="Q35"/>
          <cell r="R35" t="str">
            <v>～</v>
          </cell>
          <cell r="S35"/>
          <cell r="U35"/>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8.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80" zoomScaleNormal="80" zoomScaleSheetLayoutView="80" workbookViewId="0">
      <selection activeCell="AN27" sqref="AN27"/>
    </sheetView>
  </sheetViews>
  <sheetFormatPr defaultColWidth="2.5" defaultRowHeight="20.100000000000001" customHeight="1" x14ac:dyDescent="0.15"/>
  <cols>
    <col min="1" max="28" width="2.5" style="42" customWidth="1"/>
    <col min="29" max="37" width="2.875" style="42" customWidth="1"/>
    <col min="38" max="16384" width="2.5" style="42"/>
  </cols>
  <sheetData>
    <row r="1" spans="1:73" ht="15" customHeight="1" x14ac:dyDescent="0.15">
      <c r="A1" s="125" t="s">
        <v>175</v>
      </c>
      <c r="O1" s="43"/>
      <c r="X1" s="44"/>
      <c r="Y1" s="44"/>
      <c r="Z1" s="44"/>
      <c r="AA1" s="44"/>
      <c r="AB1" s="44"/>
      <c r="AC1" s="44"/>
      <c r="AD1" s="44"/>
      <c r="AE1" s="44"/>
      <c r="AF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row>
    <row r="2" spans="1:73" ht="15" customHeight="1" x14ac:dyDescent="0.15">
      <c r="X2" s="44"/>
      <c r="Y2" s="44"/>
      <c r="Z2" s="44"/>
      <c r="AA2" s="44"/>
      <c r="AB2" s="44"/>
      <c r="AC2" s="44"/>
      <c r="AD2" s="44"/>
      <c r="AE2" s="44"/>
      <c r="AF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row>
    <row r="3" spans="1:73" ht="15" customHeight="1" x14ac:dyDescent="0.15">
      <c r="W3" s="45"/>
      <c r="X3" s="45"/>
      <c r="Y3" s="45"/>
      <c r="Z3" s="45"/>
      <c r="AA3" s="45"/>
      <c r="AB3" s="45"/>
      <c r="AC3" s="45"/>
      <c r="AD3" s="45"/>
      <c r="AE3" s="45"/>
      <c r="AF3" s="45"/>
      <c r="AG3" s="45"/>
      <c r="AH3" s="45"/>
      <c r="AI3" s="45"/>
      <c r="AJ3" s="45"/>
      <c r="AK3" s="45"/>
      <c r="AN3" s="44"/>
      <c r="AO3" s="44"/>
      <c r="AP3" s="44"/>
      <c r="AQ3" s="44"/>
      <c r="AR3" s="44"/>
      <c r="AS3" s="44"/>
      <c r="AT3" s="44"/>
      <c r="AU3" s="44"/>
      <c r="AV3" s="44"/>
      <c r="AW3" s="44"/>
      <c r="AX3" s="44"/>
      <c r="AY3" s="44"/>
      <c r="AZ3" s="44"/>
      <c r="BA3" s="44"/>
      <c r="BB3" s="44"/>
      <c r="BC3" s="44"/>
      <c r="BD3" s="44"/>
      <c r="BE3" s="44"/>
      <c r="BF3" s="44"/>
      <c r="BG3" s="44"/>
      <c r="BH3" s="44"/>
      <c r="BI3" s="45"/>
      <c r="BJ3" s="45"/>
      <c r="BK3" s="45"/>
      <c r="BM3" s="45"/>
      <c r="BN3" s="45"/>
      <c r="BO3" s="45"/>
      <c r="BP3" s="45"/>
      <c r="BQ3" s="45"/>
      <c r="BR3" s="45"/>
      <c r="BS3" s="45"/>
      <c r="BT3" s="45"/>
      <c r="BU3" s="45"/>
    </row>
    <row r="4" spans="1:73" ht="15" customHeight="1" x14ac:dyDescent="0.15">
      <c r="A4" s="396" t="s">
        <v>44</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45"/>
      <c r="AK4" s="45"/>
      <c r="AN4" s="44"/>
      <c r="AO4" s="44"/>
      <c r="AP4" s="44"/>
      <c r="AQ4" s="44"/>
      <c r="AR4" s="44"/>
      <c r="AS4" s="44"/>
      <c r="AT4" s="44"/>
      <c r="AU4" s="44"/>
      <c r="AV4" s="44"/>
      <c r="AW4" s="44"/>
      <c r="AX4" s="44"/>
      <c r="AY4" s="44"/>
      <c r="AZ4" s="44"/>
      <c r="BA4" s="44"/>
      <c r="BB4" s="44"/>
      <c r="BC4" s="44"/>
      <c r="BD4" s="44"/>
      <c r="BE4" s="44"/>
      <c r="BF4" s="44"/>
      <c r="BG4" s="44"/>
      <c r="BH4" s="44"/>
      <c r="BI4" s="45"/>
      <c r="BJ4" s="45"/>
      <c r="BK4" s="45"/>
      <c r="BM4" s="45"/>
      <c r="BN4" s="45"/>
      <c r="BO4" s="45"/>
      <c r="BP4" s="45"/>
      <c r="BQ4" s="45"/>
      <c r="BR4" s="45"/>
      <c r="BS4" s="45"/>
      <c r="BT4" s="45"/>
      <c r="BU4" s="45"/>
    </row>
    <row r="5" spans="1:73" ht="15" customHeight="1" x14ac:dyDescent="0.15">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row>
    <row r="6" spans="1:73" ht="15" customHeight="1" x14ac:dyDescent="0.15">
      <c r="F6" s="44"/>
      <c r="G6" s="44"/>
      <c r="H6" s="44"/>
      <c r="I6" s="44"/>
      <c r="J6" s="44"/>
      <c r="K6" s="44"/>
      <c r="L6" s="44"/>
      <c r="M6" s="44"/>
      <c r="N6" s="44"/>
      <c r="O6" s="44"/>
      <c r="P6" s="44"/>
      <c r="Q6" s="44"/>
      <c r="R6" s="44"/>
      <c r="S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row>
    <row r="7" spans="1:73" ht="15" customHeight="1" x14ac:dyDescent="0.15">
      <c r="B7" s="44"/>
      <c r="C7" s="44"/>
      <c r="E7" s="44"/>
      <c r="F7" s="44"/>
      <c r="G7" s="44"/>
      <c r="H7" s="44"/>
      <c r="I7" s="44"/>
      <c r="J7" s="44"/>
      <c r="K7" s="44"/>
      <c r="L7" s="44"/>
      <c r="W7" s="397"/>
      <c r="X7" s="397"/>
      <c r="Y7" s="397"/>
      <c r="Z7" s="397"/>
      <c r="AA7" s="397"/>
      <c r="AB7" s="397"/>
      <c r="AC7" s="42" t="s">
        <v>1</v>
      </c>
      <c r="AD7" s="396"/>
      <c r="AE7" s="396"/>
      <c r="AF7" s="42" t="s">
        <v>2</v>
      </c>
      <c r="AG7" s="396"/>
      <c r="AH7" s="396"/>
      <c r="AI7" s="42" t="s">
        <v>3</v>
      </c>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row>
    <row r="8" spans="1:73" ht="15" customHeight="1" x14ac:dyDescent="0.15">
      <c r="B8" s="44"/>
      <c r="C8" s="44"/>
      <c r="D8" s="44"/>
      <c r="E8" s="44"/>
      <c r="F8" s="44"/>
      <c r="G8" s="44"/>
      <c r="H8" s="44"/>
      <c r="I8" s="44"/>
      <c r="J8" s="44"/>
      <c r="K8" s="44"/>
      <c r="L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row>
    <row r="9" spans="1:73" ht="15" customHeight="1" x14ac:dyDescent="0.15">
      <c r="A9" s="398"/>
      <c r="B9" s="398"/>
      <c r="C9" s="398"/>
      <c r="D9" s="398"/>
      <c r="E9" s="398"/>
      <c r="F9" s="398"/>
      <c r="G9" s="399" t="s">
        <v>113</v>
      </c>
      <c r="H9" s="399"/>
      <c r="I9" s="399"/>
      <c r="J9" s="399"/>
      <c r="K9" s="399"/>
      <c r="L9" s="399"/>
      <c r="M9" s="399"/>
      <c r="R9" s="400" t="s">
        <v>38</v>
      </c>
      <c r="S9" s="400"/>
      <c r="T9" s="400"/>
      <c r="U9" s="400"/>
      <c r="V9" s="401"/>
      <c r="W9" s="401"/>
      <c r="X9" s="401"/>
      <c r="Y9" s="401"/>
      <c r="Z9" s="401"/>
      <c r="AA9" s="401"/>
      <c r="AB9" s="401"/>
      <c r="AC9" s="401"/>
      <c r="AD9" s="401"/>
      <c r="AE9" s="401"/>
      <c r="AF9" s="401"/>
      <c r="AG9" s="401"/>
      <c r="AH9" s="401"/>
      <c r="AI9" s="401"/>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row>
    <row r="10" spans="1:73" ht="15" customHeight="1" x14ac:dyDescent="0.15">
      <c r="A10" s="398"/>
      <c r="B10" s="398"/>
      <c r="C10" s="398"/>
      <c r="D10" s="398"/>
      <c r="E10" s="398"/>
      <c r="F10" s="398"/>
      <c r="G10" s="399"/>
      <c r="H10" s="399"/>
      <c r="I10" s="399"/>
      <c r="J10" s="399"/>
      <c r="K10" s="399"/>
      <c r="L10" s="399"/>
      <c r="M10" s="399"/>
      <c r="R10" s="400"/>
      <c r="S10" s="400"/>
      <c r="T10" s="400"/>
      <c r="U10" s="400"/>
      <c r="V10" s="401"/>
      <c r="W10" s="401"/>
      <c r="X10" s="401"/>
      <c r="Y10" s="401"/>
      <c r="Z10" s="401"/>
      <c r="AA10" s="401"/>
      <c r="AB10" s="401"/>
      <c r="AC10" s="401"/>
      <c r="AD10" s="401"/>
      <c r="AE10" s="401"/>
      <c r="AF10" s="401"/>
      <c r="AG10" s="401"/>
      <c r="AH10" s="401"/>
      <c r="AI10" s="401"/>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row>
    <row r="11" spans="1:73" ht="15" customHeight="1" x14ac:dyDescent="0.15">
      <c r="B11" s="44"/>
      <c r="C11" s="44"/>
      <c r="D11" s="44"/>
      <c r="E11" s="44"/>
      <c r="F11" s="44"/>
      <c r="G11" s="44"/>
      <c r="H11" s="44"/>
      <c r="I11" s="44"/>
      <c r="J11" s="44"/>
      <c r="K11" s="44"/>
      <c r="L11" s="44"/>
      <c r="N11" s="46" t="s">
        <v>116</v>
      </c>
      <c r="R11" s="400" t="s">
        <v>39</v>
      </c>
      <c r="S11" s="400"/>
      <c r="T11" s="400"/>
      <c r="U11" s="400"/>
      <c r="V11" s="401"/>
      <c r="W11" s="401"/>
      <c r="X11" s="401"/>
      <c r="Y11" s="401"/>
      <c r="Z11" s="401"/>
      <c r="AA11" s="401"/>
      <c r="AB11" s="401"/>
      <c r="AC11" s="401"/>
      <c r="AD11" s="401"/>
      <c r="AE11" s="401"/>
      <c r="AF11" s="401"/>
      <c r="AG11" s="401"/>
      <c r="AH11" s="401"/>
      <c r="AI11" s="401"/>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row>
    <row r="12" spans="1:73" ht="15" customHeight="1" x14ac:dyDescent="0.15">
      <c r="B12" s="44"/>
      <c r="C12" s="44"/>
      <c r="D12" s="44"/>
      <c r="E12" s="44"/>
      <c r="F12" s="44"/>
      <c r="G12" s="44"/>
      <c r="H12" s="44"/>
      <c r="I12" s="44"/>
      <c r="J12" s="44"/>
      <c r="K12" s="44"/>
      <c r="L12" s="44"/>
      <c r="R12" s="400"/>
      <c r="S12" s="400"/>
      <c r="T12" s="400"/>
      <c r="U12" s="400"/>
      <c r="V12" s="401"/>
      <c r="W12" s="401"/>
      <c r="X12" s="401"/>
      <c r="Y12" s="401"/>
      <c r="Z12" s="401"/>
      <c r="AA12" s="401"/>
      <c r="AB12" s="401"/>
      <c r="AC12" s="401"/>
      <c r="AD12" s="401"/>
      <c r="AE12" s="401"/>
      <c r="AF12" s="401"/>
      <c r="AG12" s="401"/>
      <c r="AH12" s="401"/>
      <c r="AI12" s="401"/>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row>
    <row r="13" spans="1:73" ht="15" customHeight="1" x14ac:dyDescent="0.15">
      <c r="B13" s="44"/>
      <c r="C13" s="44"/>
      <c r="D13" s="44"/>
      <c r="E13" s="44"/>
      <c r="F13" s="44"/>
      <c r="G13" s="44"/>
      <c r="H13" s="44"/>
      <c r="I13" s="44"/>
      <c r="J13" s="44"/>
      <c r="K13" s="44"/>
      <c r="L13" s="44"/>
      <c r="R13" s="400" t="s">
        <v>5</v>
      </c>
      <c r="S13" s="400"/>
      <c r="T13" s="400"/>
      <c r="U13" s="400"/>
      <c r="V13" s="400"/>
      <c r="W13" s="400"/>
      <c r="X13" s="400"/>
      <c r="Y13" s="401"/>
      <c r="Z13" s="401"/>
      <c r="AA13" s="401"/>
      <c r="AB13" s="401"/>
      <c r="AC13" s="401"/>
      <c r="AD13" s="401"/>
      <c r="AE13" s="401"/>
      <c r="AF13" s="401"/>
      <c r="AG13" s="401"/>
      <c r="AH13" s="401"/>
      <c r="AI13" s="401"/>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row>
    <row r="14" spans="1:73" ht="15" customHeight="1" x14ac:dyDescent="0.15">
      <c r="R14" s="400"/>
      <c r="S14" s="400"/>
      <c r="T14" s="400"/>
      <c r="U14" s="400"/>
      <c r="V14" s="400"/>
      <c r="W14" s="400"/>
      <c r="X14" s="400"/>
      <c r="Y14" s="401"/>
      <c r="Z14" s="401"/>
      <c r="AA14" s="401"/>
      <c r="AB14" s="401"/>
      <c r="AC14" s="401"/>
      <c r="AD14" s="401"/>
      <c r="AE14" s="401"/>
      <c r="AF14" s="401"/>
      <c r="AG14" s="401"/>
      <c r="AH14" s="401"/>
      <c r="AI14" s="401"/>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row>
    <row r="15" spans="1:73" ht="15" customHeight="1" x14ac:dyDescent="0.15">
      <c r="D15" s="42" t="s">
        <v>45</v>
      </c>
      <c r="R15" s="119"/>
      <c r="S15" s="119"/>
      <c r="T15" s="119"/>
      <c r="U15" s="119"/>
      <c r="V15" s="119"/>
      <c r="W15" s="119"/>
      <c r="X15" s="119"/>
      <c r="Y15" s="120"/>
      <c r="Z15" s="120"/>
      <c r="AA15" s="120"/>
      <c r="AB15" s="120"/>
      <c r="AC15" s="120"/>
      <c r="AD15" s="120"/>
      <c r="AE15" s="120"/>
      <c r="AF15" s="120"/>
      <c r="AG15" s="120"/>
      <c r="AH15" s="120"/>
      <c r="AI15" s="120"/>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row>
    <row r="16" spans="1:73" ht="15" customHeight="1" x14ac:dyDescent="0.15">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row>
    <row r="17" spans="1:73" s="44" customFormat="1" ht="18" customHeight="1" x14ac:dyDescent="0.15">
      <c r="H17" s="45"/>
      <c r="I17" s="45"/>
      <c r="J17" s="45"/>
      <c r="K17" s="45"/>
      <c r="L17" s="45"/>
      <c r="M17" s="45"/>
      <c r="N17" s="45"/>
      <c r="O17" s="45"/>
      <c r="P17" s="45"/>
      <c r="Q17" s="45"/>
      <c r="R17" s="45"/>
      <c r="S17" s="393" t="s">
        <v>41</v>
      </c>
      <c r="T17" s="394"/>
      <c r="U17" s="394"/>
      <c r="V17" s="394"/>
      <c r="W17" s="394"/>
      <c r="X17" s="394"/>
      <c r="Y17" s="395"/>
      <c r="Z17" s="53"/>
      <c r="AA17" s="54"/>
      <c r="AB17" s="48"/>
      <c r="AC17" s="55"/>
      <c r="AD17" s="54"/>
      <c r="AE17" s="54"/>
      <c r="AF17" s="54"/>
      <c r="AG17" s="54"/>
      <c r="AH17" s="54"/>
      <c r="AI17" s="49"/>
      <c r="AJ17" s="45"/>
      <c r="AK17" s="45"/>
      <c r="AN17" s="123"/>
      <c r="AO17" s="123"/>
      <c r="AP17" s="123"/>
      <c r="AQ17" s="123"/>
      <c r="AR17" s="123"/>
      <c r="AS17" s="123"/>
      <c r="AT17" s="123"/>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row>
    <row r="18" spans="1:73" s="16" customFormat="1" ht="18" customHeight="1" x14ac:dyDescent="0.15">
      <c r="A18" s="13"/>
      <c r="B18" s="13"/>
      <c r="C18" s="13"/>
      <c r="D18" s="13"/>
      <c r="E18" s="13"/>
      <c r="F18" s="13"/>
      <c r="G18" s="13"/>
      <c r="H18" s="13"/>
      <c r="I18" s="13"/>
      <c r="J18" s="13"/>
      <c r="K18" s="13"/>
      <c r="L18" s="13"/>
      <c r="M18" s="13"/>
      <c r="N18" s="13"/>
      <c r="O18" s="13"/>
      <c r="P18" s="13"/>
      <c r="Q18" s="13"/>
      <c r="R18" s="13"/>
      <c r="S18" s="393" t="s">
        <v>111</v>
      </c>
      <c r="T18" s="394"/>
      <c r="U18" s="394"/>
      <c r="V18" s="395"/>
      <c r="W18" s="47"/>
      <c r="X18" s="48"/>
      <c r="Y18" s="48"/>
      <c r="Z18" s="48"/>
      <c r="AA18" s="48"/>
      <c r="AB18" s="48"/>
      <c r="AC18" s="48"/>
      <c r="AD18" s="48"/>
      <c r="AE18" s="48"/>
      <c r="AF18" s="48"/>
      <c r="AG18" s="100"/>
      <c r="AH18" s="100"/>
      <c r="AI18" s="10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3" s="44" customFormat="1" ht="18" customHeight="1" x14ac:dyDescent="0.15">
      <c r="A19" s="348" t="s">
        <v>46</v>
      </c>
      <c r="B19" s="369"/>
      <c r="C19" s="369"/>
      <c r="D19" s="369"/>
      <c r="E19" s="369"/>
      <c r="F19" s="369"/>
      <c r="G19" s="369"/>
      <c r="H19" s="369"/>
      <c r="I19" s="369"/>
      <c r="J19" s="369"/>
      <c r="K19" s="369"/>
      <c r="L19" s="369"/>
      <c r="M19" s="369"/>
      <c r="N19" s="369"/>
      <c r="O19" s="369"/>
      <c r="P19" s="369"/>
      <c r="Q19" s="369"/>
      <c r="R19" s="349"/>
      <c r="S19" s="376" t="s">
        <v>39</v>
      </c>
      <c r="T19" s="377"/>
      <c r="U19" s="380"/>
      <c r="V19" s="380"/>
      <c r="W19" s="380"/>
      <c r="X19" s="380"/>
      <c r="Y19" s="380"/>
      <c r="Z19" s="380"/>
      <c r="AA19" s="380"/>
      <c r="AB19" s="380"/>
      <c r="AC19" s="380"/>
      <c r="AD19" s="380"/>
      <c r="AE19" s="380"/>
      <c r="AF19" s="380"/>
      <c r="AG19" s="380"/>
      <c r="AH19" s="380"/>
      <c r="AI19" s="381"/>
      <c r="AJ19" s="45"/>
      <c r="AK19" s="45"/>
      <c r="AN19" s="123"/>
      <c r="AO19" s="123"/>
      <c r="AP19" s="123"/>
      <c r="AQ19" s="123"/>
      <c r="AR19" s="123"/>
      <c r="AS19" s="123"/>
      <c r="AT19" s="123"/>
      <c r="AU19" s="45"/>
      <c r="AV19" s="45"/>
      <c r="AW19" s="45"/>
      <c r="AX19" s="45"/>
      <c r="AY19" s="50"/>
      <c r="AZ19" s="50"/>
      <c r="BA19" s="45"/>
      <c r="BB19" s="45"/>
      <c r="BC19" s="45"/>
      <c r="BD19" s="45"/>
      <c r="BE19" s="123"/>
      <c r="BF19" s="50"/>
      <c r="BG19" s="45"/>
      <c r="BI19" s="45"/>
      <c r="BK19" s="45"/>
      <c r="BL19" s="45"/>
      <c r="BM19" s="45"/>
      <c r="BN19" s="45"/>
      <c r="BP19" s="45"/>
      <c r="BQ19" s="45"/>
      <c r="BR19" s="45"/>
      <c r="BS19" s="45"/>
      <c r="BT19" s="45"/>
      <c r="BU19" s="45"/>
    </row>
    <row r="20" spans="1:73" s="44" customFormat="1" ht="18" customHeight="1" x14ac:dyDescent="0.15">
      <c r="A20" s="370"/>
      <c r="B20" s="371"/>
      <c r="C20" s="371"/>
      <c r="D20" s="371"/>
      <c r="E20" s="371"/>
      <c r="F20" s="371"/>
      <c r="G20" s="371"/>
      <c r="H20" s="371"/>
      <c r="I20" s="371"/>
      <c r="J20" s="371"/>
      <c r="K20" s="371"/>
      <c r="L20" s="371"/>
      <c r="M20" s="371"/>
      <c r="N20" s="371"/>
      <c r="O20" s="371"/>
      <c r="P20" s="371"/>
      <c r="Q20" s="371"/>
      <c r="R20" s="372"/>
      <c r="S20" s="378"/>
      <c r="T20" s="379"/>
      <c r="U20" s="382"/>
      <c r="V20" s="382"/>
      <c r="W20" s="382"/>
      <c r="X20" s="382"/>
      <c r="Y20" s="382"/>
      <c r="Z20" s="382"/>
      <c r="AA20" s="382"/>
      <c r="AB20" s="382"/>
      <c r="AC20" s="382"/>
      <c r="AD20" s="382"/>
      <c r="AE20" s="382"/>
      <c r="AF20" s="382"/>
      <c r="AG20" s="382"/>
      <c r="AH20" s="382"/>
      <c r="AI20" s="383"/>
      <c r="AJ20" s="45"/>
      <c r="AK20" s="45"/>
      <c r="AN20" s="123"/>
      <c r="AO20" s="123"/>
      <c r="AP20" s="123"/>
      <c r="AQ20" s="123"/>
      <c r="AR20" s="123"/>
      <c r="AS20" s="123"/>
      <c r="AT20" s="123"/>
      <c r="AU20" s="45"/>
      <c r="AV20" s="45"/>
      <c r="AW20" s="45"/>
      <c r="AX20" s="45"/>
      <c r="AY20" s="50"/>
      <c r="AZ20" s="50"/>
      <c r="BA20" s="45"/>
      <c r="BB20" s="45"/>
      <c r="BC20" s="45"/>
      <c r="BD20" s="45"/>
      <c r="BE20" s="50"/>
      <c r="BF20" s="50"/>
      <c r="BG20" s="45"/>
      <c r="BI20" s="45"/>
      <c r="BK20" s="45"/>
      <c r="BL20" s="45"/>
      <c r="BM20" s="45"/>
      <c r="BN20" s="45"/>
      <c r="BO20" s="45"/>
      <c r="BP20" s="45"/>
      <c r="BQ20" s="45"/>
      <c r="BR20" s="45"/>
      <c r="BS20" s="45"/>
      <c r="BT20" s="45"/>
      <c r="BU20" s="45"/>
    </row>
    <row r="21" spans="1:73" s="44" customFormat="1" ht="18" customHeight="1" x14ac:dyDescent="0.15">
      <c r="A21" s="370"/>
      <c r="B21" s="371"/>
      <c r="C21" s="371"/>
      <c r="D21" s="371"/>
      <c r="E21" s="371"/>
      <c r="F21" s="371"/>
      <c r="G21" s="371"/>
      <c r="H21" s="371"/>
      <c r="I21" s="371"/>
      <c r="J21" s="371"/>
      <c r="K21" s="371"/>
      <c r="L21" s="371"/>
      <c r="M21" s="371"/>
      <c r="N21" s="371"/>
      <c r="O21" s="371"/>
      <c r="P21" s="371"/>
      <c r="Q21" s="371"/>
      <c r="R21" s="372"/>
      <c r="S21" s="384" t="s">
        <v>38</v>
      </c>
      <c r="T21" s="385"/>
      <c r="U21" s="385"/>
      <c r="V21" s="385"/>
      <c r="W21" s="385"/>
      <c r="X21" s="385"/>
      <c r="Y21" s="385"/>
      <c r="Z21" s="385"/>
      <c r="AA21" s="385"/>
      <c r="AB21" s="385"/>
      <c r="AC21" s="385"/>
      <c r="AD21" s="385"/>
      <c r="AE21" s="385"/>
      <c r="AF21" s="385"/>
      <c r="AG21" s="385"/>
      <c r="AH21" s="385"/>
      <c r="AI21" s="386"/>
      <c r="AJ21" s="45"/>
      <c r="AK21" s="45"/>
      <c r="AN21" s="123"/>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row>
    <row r="22" spans="1:73" s="44" customFormat="1" ht="18" customHeight="1" x14ac:dyDescent="0.15">
      <c r="A22" s="370"/>
      <c r="B22" s="371"/>
      <c r="C22" s="371"/>
      <c r="D22" s="371"/>
      <c r="E22" s="371"/>
      <c r="F22" s="371"/>
      <c r="G22" s="371"/>
      <c r="H22" s="371"/>
      <c r="I22" s="371"/>
      <c r="J22" s="371"/>
      <c r="K22" s="371"/>
      <c r="L22" s="371"/>
      <c r="M22" s="371"/>
      <c r="N22" s="371"/>
      <c r="O22" s="371"/>
      <c r="P22" s="371"/>
      <c r="Q22" s="371"/>
      <c r="R22" s="372"/>
      <c r="S22" s="387"/>
      <c r="T22" s="388"/>
      <c r="U22" s="388"/>
      <c r="V22" s="388"/>
      <c r="W22" s="388"/>
      <c r="X22" s="388"/>
      <c r="Y22" s="388"/>
      <c r="Z22" s="388"/>
      <c r="AA22" s="388"/>
      <c r="AB22" s="388"/>
      <c r="AC22" s="388"/>
      <c r="AD22" s="388"/>
      <c r="AE22" s="388"/>
      <c r="AF22" s="388"/>
      <c r="AG22" s="388"/>
      <c r="AH22" s="388"/>
      <c r="AI22" s="389"/>
      <c r="AJ22" s="45"/>
      <c r="AK22" s="45"/>
      <c r="AN22" s="123"/>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row>
    <row r="23" spans="1:73" s="44" customFormat="1" ht="18" customHeight="1" x14ac:dyDescent="0.15">
      <c r="A23" s="373"/>
      <c r="B23" s="374"/>
      <c r="C23" s="374"/>
      <c r="D23" s="374"/>
      <c r="E23" s="374"/>
      <c r="F23" s="374"/>
      <c r="G23" s="374"/>
      <c r="H23" s="374"/>
      <c r="I23" s="374"/>
      <c r="J23" s="374"/>
      <c r="K23" s="374"/>
      <c r="L23" s="374"/>
      <c r="M23" s="374"/>
      <c r="N23" s="374"/>
      <c r="O23" s="374"/>
      <c r="P23" s="374"/>
      <c r="Q23" s="374"/>
      <c r="R23" s="375"/>
      <c r="S23" s="390"/>
      <c r="T23" s="391"/>
      <c r="U23" s="391"/>
      <c r="V23" s="391"/>
      <c r="W23" s="391"/>
      <c r="X23" s="391"/>
      <c r="Y23" s="391"/>
      <c r="Z23" s="391"/>
      <c r="AA23" s="391"/>
      <c r="AB23" s="391"/>
      <c r="AC23" s="391"/>
      <c r="AD23" s="391"/>
      <c r="AE23" s="391"/>
      <c r="AF23" s="391"/>
      <c r="AG23" s="391"/>
      <c r="AH23" s="391"/>
      <c r="AI23" s="392"/>
      <c r="AN23" s="123"/>
      <c r="AO23" s="123"/>
    </row>
    <row r="24" spans="1:73" s="44" customFormat="1" ht="18" customHeight="1" x14ac:dyDescent="0.15">
      <c r="A24" s="359" t="s">
        <v>47</v>
      </c>
      <c r="B24" s="360"/>
      <c r="C24" s="360"/>
      <c r="D24" s="360"/>
      <c r="E24" s="360"/>
      <c r="F24" s="360"/>
      <c r="G24" s="360"/>
      <c r="H24" s="360"/>
      <c r="I24" s="360"/>
      <c r="J24" s="360"/>
      <c r="K24" s="360"/>
      <c r="L24" s="360"/>
      <c r="M24" s="360"/>
      <c r="N24" s="360"/>
      <c r="O24" s="360"/>
      <c r="P24" s="360"/>
      <c r="Q24" s="360"/>
      <c r="R24" s="361"/>
      <c r="S24" s="366"/>
      <c r="T24" s="367"/>
      <c r="U24" s="367"/>
      <c r="V24" s="367"/>
      <c r="W24" s="367"/>
      <c r="X24" s="367"/>
      <c r="Y24" s="367"/>
      <c r="Z24" s="367"/>
      <c r="AA24" s="367"/>
      <c r="AB24" s="367"/>
      <c r="AC24" s="367"/>
      <c r="AD24" s="367"/>
      <c r="AE24" s="367"/>
      <c r="AF24" s="367"/>
      <c r="AG24" s="367"/>
      <c r="AH24" s="367"/>
      <c r="AI24" s="368"/>
      <c r="AN24" s="123"/>
      <c r="AO24" s="123"/>
    </row>
    <row r="25" spans="1:73" s="44" customFormat="1" ht="18" customHeight="1" x14ac:dyDescent="0.15">
      <c r="A25" s="359" t="s">
        <v>48</v>
      </c>
      <c r="B25" s="360"/>
      <c r="C25" s="360"/>
      <c r="D25" s="360"/>
      <c r="E25" s="360"/>
      <c r="F25" s="360"/>
      <c r="G25" s="360"/>
      <c r="H25" s="360"/>
      <c r="I25" s="360"/>
      <c r="J25" s="360"/>
      <c r="K25" s="360"/>
      <c r="L25" s="360"/>
      <c r="M25" s="360"/>
      <c r="N25" s="360"/>
      <c r="O25" s="360"/>
      <c r="P25" s="360"/>
      <c r="Q25" s="360"/>
      <c r="R25" s="361"/>
      <c r="S25" s="359"/>
      <c r="T25" s="360"/>
      <c r="U25" s="360"/>
      <c r="V25" s="360"/>
      <c r="W25" s="360"/>
      <c r="X25" s="56" t="s">
        <v>42</v>
      </c>
      <c r="Y25" s="360"/>
      <c r="Z25" s="360"/>
      <c r="AA25" s="360"/>
      <c r="AB25" s="56" t="s">
        <v>49</v>
      </c>
      <c r="AC25" s="360"/>
      <c r="AD25" s="360"/>
      <c r="AE25" s="360"/>
      <c r="AF25" s="56" t="s">
        <v>50</v>
      </c>
      <c r="AG25" s="360"/>
      <c r="AH25" s="360"/>
      <c r="AI25" s="361"/>
      <c r="AN25" s="123"/>
      <c r="AO25" s="123"/>
    </row>
    <row r="26" spans="1:73" s="44" customFormat="1" ht="18" customHeight="1" x14ac:dyDescent="0.15">
      <c r="A26" s="359" t="s">
        <v>51</v>
      </c>
      <c r="B26" s="360"/>
      <c r="C26" s="360"/>
      <c r="D26" s="360"/>
      <c r="E26" s="360"/>
      <c r="F26" s="360"/>
      <c r="G26" s="360"/>
      <c r="H26" s="360"/>
      <c r="I26" s="360"/>
      <c r="J26" s="360"/>
      <c r="K26" s="360"/>
      <c r="L26" s="360"/>
      <c r="M26" s="360"/>
      <c r="N26" s="360"/>
      <c r="O26" s="360"/>
      <c r="P26" s="360"/>
      <c r="Q26" s="360"/>
      <c r="R26" s="361"/>
      <c r="S26" s="359" t="s">
        <v>52</v>
      </c>
      <c r="T26" s="360"/>
      <c r="U26" s="360"/>
      <c r="V26" s="360"/>
      <c r="W26" s="360"/>
      <c r="X26" s="360"/>
      <c r="Y26" s="360"/>
      <c r="Z26" s="360"/>
      <c r="AA26" s="360"/>
      <c r="AB26" s="360"/>
      <c r="AC26" s="360"/>
      <c r="AD26" s="360"/>
      <c r="AE26" s="360"/>
      <c r="AF26" s="360"/>
      <c r="AG26" s="360"/>
      <c r="AH26" s="360"/>
      <c r="AI26" s="361"/>
      <c r="AN26" s="123"/>
      <c r="AO26" s="123"/>
    </row>
    <row r="27" spans="1:73" s="44" customFormat="1" ht="18" customHeight="1" x14ac:dyDescent="0.15">
      <c r="A27" s="348"/>
      <c r="B27" s="349"/>
      <c r="C27" s="57" t="s">
        <v>176</v>
      </c>
      <c r="D27" s="58"/>
      <c r="E27" s="58"/>
      <c r="F27" s="58"/>
      <c r="G27" s="58"/>
      <c r="H27" s="58"/>
      <c r="I27" s="58"/>
      <c r="J27" s="58"/>
      <c r="K27" s="58"/>
      <c r="L27" s="58"/>
      <c r="M27" s="58"/>
      <c r="N27" s="58"/>
      <c r="O27" s="58"/>
      <c r="P27" s="59"/>
      <c r="Q27" s="59"/>
      <c r="R27" s="60"/>
      <c r="S27" s="61" t="s">
        <v>53</v>
      </c>
      <c r="T27" s="59"/>
      <c r="U27" s="59"/>
      <c r="V27" s="59"/>
      <c r="W27" s="59"/>
      <c r="X27" s="59"/>
      <c r="Y27" s="59"/>
      <c r="Z27" s="59"/>
      <c r="AA27" s="59"/>
      <c r="AB27" s="59"/>
      <c r="AC27" s="59"/>
      <c r="AD27" s="59"/>
      <c r="AE27" s="59"/>
      <c r="AF27" s="59"/>
      <c r="AG27" s="59"/>
      <c r="AH27" s="59"/>
      <c r="AI27" s="60"/>
      <c r="AN27" s="123"/>
      <c r="AO27" s="123"/>
    </row>
    <row r="28" spans="1:73" s="44" customFormat="1" ht="18" customHeight="1" x14ac:dyDescent="0.15">
      <c r="A28" s="348"/>
      <c r="B28" s="349"/>
      <c r="C28" s="62" t="s">
        <v>177</v>
      </c>
      <c r="D28" s="56"/>
      <c r="E28" s="56"/>
      <c r="F28" s="56"/>
      <c r="G28" s="56"/>
      <c r="H28" s="56"/>
      <c r="I28" s="56"/>
      <c r="J28" s="56"/>
      <c r="K28" s="56"/>
      <c r="L28" s="56"/>
      <c r="M28" s="56"/>
      <c r="N28" s="56"/>
      <c r="O28" s="56"/>
      <c r="P28" s="56"/>
      <c r="Q28" s="59"/>
      <c r="R28" s="60"/>
      <c r="S28" s="350"/>
      <c r="T28" s="351"/>
      <c r="U28" s="351"/>
      <c r="V28" s="351"/>
      <c r="W28" s="351"/>
      <c r="X28" s="351"/>
      <c r="Y28" s="351"/>
      <c r="Z28" s="351"/>
      <c r="AA28" s="351"/>
      <c r="AB28" s="351"/>
      <c r="AC28" s="351"/>
      <c r="AD28" s="351"/>
      <c r="AE28" s="351"/>
      <c r="AF28" s="351"/>
      <c r="AG28" s="351"/>
      <c r="AH28" s="351"/>
      <c r="AI28" s="352"/>
      <c r="AN28" s="123"/>
      <c r="AO28" s="123"/>
    </row>
    <row r="29" spans="1:73" s="44" customFormat="1" ht="18" customHeight="1" x14ac:dyDescent="0.15">
      <c r="A29" s="348"/>
      <c r="B29" s="362"/>
      <c r="C29" s="72" t="s">
        <v>54</v>
      </c>
      <c r="D29" s="24"/>
      <c r="E29" s="24"/>
      <c r="F29" s="24"/>
      <c r="G29" s="24"/>
      <c r="H29" s="56"/>
      <c r="I29" s="56"/>
      <c r="J29" s="56"/>
      <c r="K29" s="56"/>
      <c r="L29" s="56"/>
      <c r="M29" s="56"/>
      <c r="N29" s="56"/>
      <c r="O29" s="56"/>
      <c r="P29" s="56"/>
      <c r="Q29" s="56"/>
      <c r="R29" s="63"/>
      <c r="S29" s="350"/>
      <c r="T29" s="351"/>
      <c r="U29" s="351"/>
      <c r="V29" s="351"/>
      <c r="W29" s="351"/>
      <c r="X29" s="351"/>
      <c r="Y29" s="351"/>
      <c r="Z29" s="351"/>
      <c r="AA29" s="351"/>
      <c r="AB29" s="351"/>
      <c r="AC29" s="351"/>
      <c r="AD29" s="351"/>
      <c r="AE29" s="351"/>
      <c r="AF29" s="351"/>
      <c r="AG29" s="351"/>
      <c r="AH29" s="351"/>
      <c r="AI29" s="352"/>
      <c r="AN29" s="123"/>
      <c r="AO29" s="123"/>
    </row>
    <row r="30" spans="1:73" s="44" customFormat="1" ht="18" customHeight="1" x14ac:dyDescent="0.15">
      <c r="A30" s="348"/>
      <c r="B30" s="362"/>
      <c r="C30" s="113" t="s">
        <v>55</v>
      </c>
      <c r="D30" s="114"/>
      <c r="E30" s="114"/>
      <c r="F30" s="114"/>
      <c r="G30" s="114"/>
      <c r="H30" s="58"/>
      <c r="I30" s="58"/>
      <c r="J30" s="58"/>
      <c r="K30" s="58"/>
      <c r="L30" s="58"/>
      <c r="M30" s="58"/>
      <c r="N30" s="58"/>
      <c r="O30" s="58"/>
      <c r="P30" s="58"/>
      <c r="Q30" s="58"/>
      <c r="R30" s="64"/>
      <c r="S30" s="350"/>
      <c r="T30" s="351"/>
      <c r="U30" s="351"/>
      <c r="V30" s="351"/>
      <c r="W30" s="351"/>
      <c r="X30" s="351"/>
      <c r="Y30" s="351"/>
      <c r="Z30" s="351"/>
      <c r="AA30" s="351"/>
      <c r="AB30" s="351"/>
      <c r="AC30" s="351"/>
      <c r="AD30" s="351"/>
      <c r="AE30" s="351"/>
      <c r="AF30" s="351"/>
      <c r="AG30" s="351"/>
      <c r="AH30" s="351"/>
      <c r="AI30" s="352"/>
      <c r="AN30" s="123"/>
      <c r="AO30" s="123"/>
    </row>
    <row r="31" spans="1:73" s="44" customFormat="1" ht="18" customHeight="1" x14ac:dyDescent="0.15">
      <c r="A31" s="348"/>
      <c r="B31" s="349"/>
      <c r="C31" s="124" t="s">
        <v>178</v>
      </c>
      <c r="D31" s="56"/>
      <c r="E31" s="56"/>
      <c r="F31" s="56"/>
      <c r="G31" s="56"/>
      <c r="H31" s="56"/>
      <c r="I31" s="56"/>
      <c r="J31" s="56"/>
      <c r="K31" s="56"/>
      <c r="L31" s="56"/>
      <c r="M31" s="56"/>
      <c r="N31" s="56"/>
      <c r="O31" s="56"/>
      <c r="P31" s="56"/>
      <c r="Q31" s="59"/>
      <c r="R31" s="60"/>
      <c r="S31" s="350"/>
      <c r="T31" s="351"/>
      <c r="U31" s="351"/>
      <c r="V31" s="351"/>
      <c r="W31" s="351"/>
      <c r="X31" s="351"/>
      <c r="Y31" s="351"/>
      <c r="Z31" s="351"/>
      <c r="AA31" s="351"/>
      <c r="AB31" s="351"/>
      <c r="AC31" s="351"/>
      <c r="AD31" s="351"/>
      <c r="AE31" s="351"/>
      <c r="AF31" s="351"/>
      <c r="AG31" s="351"/>
      <c r="AH31" s="351"/>
      <c r="AI31" s="352"/>
      <c r="AN31" s="123"/>
      <c r="AO31" s="123"/>
    </row>
    <row r="32" spans="1:73" s="44" customFormat="1" ht="18" customHeight="1" x14ac:dyDescent="0.15">
      <c r="A32" s="348"/>
      <c r="B32" s="349"/>
      <c r="C32" s="363" t="s">
        <v>179</v>
      </c>
      <c r="D32" s="364"/>
      <c r="E32" s="364"/>
      <c r="F32" s="364"/>
      <c r="G32" s="364"/>
      <c r="H32" s="364"/>
      <c r="I32" s="364"/>
      <c r="J32" s="364"/>
      <c r="K32" s="364"/>
      <c r="L32" s="364"/>
      <c r="M32" s="364"/>
      <c r="N32" s="364"/>
      <c r="O32" s="364"/>
      <c r="P32" s="364"/>
      <c r="Q32" s="364"/>
      <c r="R32" s="365"/>
      <c r="S32" s="353"/>
      <c r="T32" s="354"/>
      <c r="U32" s="354"/>
      <c r="V32" s="354"/>
      <c r="W32" s="354"/>
      <c r="X32" s="354"/>
      <c r="Y32" s="354"/>
      <c r="Z32" s="354"/>
      <c r="AA32" s="354"/>
      <c r="AB32" s="354"/>
      <c r="AC32" s="354"/>
      <c r="AD32" s="354"/>
      <c r="AE32" s="354"/>
      <c r="AF32" s="354"/>
      <c r="AG32" s="354"/>
      <c r="AH32" s="354"/>
      <c r="AI32" s="355"/>
      <c r="AN32" s="123"/>
      <c r="AO32" s="123"/>
    </row>
    <row r="33" spans="1:73" s="44" customFormat="1" ht="18" customHeight="1" x14ac:dyDescent="0.15">
      <c r="A33" s="348"/>
      <c r="B33" s="349"/>
      <c r="C33" s="115" t="s">
        <v>180</v>
      </c>
      <c r="D33" s="56"/>
      <c r="E33" s="56"/>
      <c r="F33" s="56"/>
      <c r="G33" s="56"/>
      <c r="H33" s="56"/>
      <c r="I33" s="56"/>
      <c r="J33" s="56"/>
      <c r="K33" s="56"/>
      <c r="L33" s="56"/>
      <c r="M33" s="56"/>
      <c r="N33" s="56"/>
      <c r="O33" s="56"/>
      <c r="P33" s="56"/>
      <c r="Q33" s="59"/>
      <c r="R33" s="60"/>
      <c r="S33" s="61" t="s">
        <v>57</v>
      </c>
      <c r="T33" s="116"/>
      <c r="U33" s="116"/>
      <c r="V33" s="116"/>
      <c r="W33" s="116"/>
      <c r="X33" s="116"/>
      <c r="Y33" s="116"/>
      <c r="Z33" s="116"/>
      <c r="AA33" s="116"/>
      <c r="AB33" s="116"/>
      <c r="AC33" s="116"/>
      <c r="AD33" s="116"/>
      <c r="AE33" s="116"/>
      <c r="AF33" s="116"/>
      <c r="AG33" s="116"/>
      <c r="AH33" s="116"/>
      <c r="AI33" s="117"/>
      <c r="AN33" s="123"/>
      <c r="AO33" s="123"/>
    </row>
    <row r="34" spans="1:73" s="44" customFormat="1" ht="18" customHeight="1" x14ac:dyDescent="0.15">
      <c r="A34" s="348"/>
      <c r="B34" s="349"/>
      <c r="C34" s="62" t="s">
        <v>181</v>
      </c>
      <c r="D34" s="56"/>
      <c r="E34" s="56"/>
      <c r="F34" s="56"/>
      <c r="G34" s="56"/>
      <c r="H34" s="56"/>
      <c r="I34" s="56"/>
      <c r="J34" s="56"/>
      <c r="K34" s="56"/>
      <c r="L34" s="56"/>
      <c r="M34" s="56"/>
      <c r="N34" s="56"/>
      <c r="O34" s="56"/>
      <c r="P34" s="56"/>
      <c r="Q34" s="56"/>
      <c r="R34" s="63"/>
      <c r="S34" s="350"/>
      <c r="T34" s="351"/>
      <c r="U34" s="351"/>
      <c r="V34" s="351"/>
      <c r="W34" s="351"/>
      <c r="X34" s="351"/>
      <c r="Y34" s="351"/>
      <c r="Z34" s="351"/>
      <c r="AA34" s="351"/>
      <c r="AB34" s="351"/>
      <c r="AC34" s="351"/>
      <c r="AD34" s="351"/>
      <c r="AE34" s="351"/>
      <c r="AF34" s="351"/>
      <c r="AG34" s="351"/>
      <c r="AH34" s="351"/>
      <c r="AI34" s="352"/>
      <c r="AN34" s="123"/>
      <c r="AO34" s="123"/>
    </row>
    <row r="35" spans="1:73" s="44" customFormat="1" ht="18" customHeight="1" x14ac:dyDescent="0.15">
      <c r="A35" s="348"/>
      <c r="B35" s="349"/>
      <c r="C35" s="57" t="s">
        <v>182</v>
      </c>
      <c r="D35" s="58"/>
      <c r="E35" s="58"/>
      <c r="F35" s="58"/>
      <c r="G35" s="58"/>
      <c r="H35" s="58"/>
      <c r="I35" s="58"/>
      <c r="J35" s="58"/>
      <c r="K35" s="58"/>
      <c r="L35" s="58"/>
      <c r="M35" s="58"/>
      <c r="N35" s="58"/>
      <c r="O35" s="58"/>
      <c r="P35" s="58"/>
      <c r="Q35" s="59"/>
      <c r="R35" s="60"/>
      <c r="S35" s="350"/>
      <c r="T35" s="351"/>
      <c r="U35" s="351"/>
      <c r="V35" s="351"/>
      <c r="W35" s="351"/>
      <c r="X35" s="351"/>
      <c r="Y35" s="351"/>
      <c r="Z35" s="351"/>
      <c r="AA35" s="351"/>
      <c r="AB35" s="351"/>
      <c r="AC35" s="351"/>
      <c r="AD35" s="351"/>
      <c r="AE35" s="351"/>
      <c r="AF35" s="351"/>
      <c r="AG35" s="351"/>
      <c r="AH35" s="351"/>
      <c r="AI35" s="352"/>
      <c r="AN35" s="123"/>
      <c r="AO35" s="123"/>
    </row>
    <row r="36" spans="1:73" s="44" customFormat="1" ht="18" customHeight="1" x14ac:dyDescent="0.15">
      <c r="A36" s="348"/>
      <c r="B36" s="349"/>
      <c r="C36" s="356" t="s">
        <v>56</v>
      </c>
      <c r="D36" s="357"/>
      <c r="E36" s="357"/>
      <c r="F36" s="357"/>
      <c r="G36" s="357"/>
      <c r="H36" s="357"/>
      <c r="I36" s="357"/>
      <c r="J36" s="357"/>
      <c r="K36" s="357"/>
      <c r="L36" s="357"/>
      <c r="M36" s="357"/>
      <c r="N36" s="357"/>
      <c r="O36" s="357"/>
      <c r="P36" s="357"/>
      <c r="Q36" s="357"/>
      <c r="R36" s="358"/>
      <c r="S36" s="350"/>
      <c r="T36" s="351"/>
      <c r="U36" s="351"/>
      <c r="V36" s="351"/>
      <c r="W36" s="351"/>
      <c r="X36" s="351"/>
      <c r="Y36" s="351"/>
      <c r="Z36" s="351"/>
      <c r="AA36" s="351"/>
      <c r="AB36" s="351"/>
      <c r="AC36" s="351"/>
      <c r="AD36" s="351"/>
      <c r="AE36" s="351"/>
      <c r="AF36" s="351"/>
      <c r="AG36" s="351"/>
      <c r="AH36" s="351"/>
      <c r="AI36" s="352"/>
      <c r="AN36" s="123"/>
      <c r="AO36" s="123"/>
    </row>
    <row r="37" spans="1:73" s="44" customFormat="1" ht="18" customHeight="1" x14ac:dyDescent="0.15">
      <c r="A37" s="348"/>
      <c r="B37" s="349"/>
      <c r="C37" s="62" t="s">
        <v>58</v>
      </c>
      <c r="D37" s="56"/>
      <c r="E37" s="56"/>
      <c r="F37" s="56"/>
      <c r="G37" s="56"/>
      <c r="H37" s="56"/>
      <c r="I37" s="56"/>
      <c r="J37" s="56"/>
      <c r="K37" s="56"/>
      <c r="L37" s="56"/>
      <c r="M37" s="56"/>
      <c r="N37" s="56"/>
      <c r="O37" s="56"/>
      <c r="P37" s="56"/>
      <c r="Q37" s="56"/>
      <c r="R37" s="63"/>
      <c r="S37" s="350"/>
      <c r="T37" s="351"/>
      <c r="U37" s="351"/>
      <c r="V37" s="351"/>
      <c r="W37" s="351"/>
      <c r="X37" s="351"/>
      <c r="Y37" s="351"/>
      <c r="Z37" s="351"/>
      <c r="AA37" s="351"/>
      <c r="AB37" s="351"/>
      <c r="AC37" s="351"/>
      <c r="AD37" s="351"/>
      <c r="AE37" s="351"/>
      <c r="AF37" s="351"/>
      <c r="AG37" s="351"/>
      <c r="AH37" s="351"/>
      <c r="AI37" s="352"/>
      <c r="AN37" s="123"/>
      <c r="AO37" s="123"/>
    </row>
    <row r="38" spans="1:73" s="44" customFormat="1" ht="18" customHeight="1" x14ac:dyDescent="0.15">
      <c r="A38" s="121"/>
      <c r="B38" s="122"/>
      <c r="C38" s="67" t="s">
        <v>183</v>
      </c>
      <c r="D38" s="65"/>
      <c r="E38" s="65"/>
      <c r="F38" s="65"/>
      <c r="G38" s="65"/>
      <c r="H38" s="65"/>
      <c r="I38" s="65"/>
      <c r="J38" s="65"/>
      <c r="K38" s="65"/>
      <c r="L38" s="65"/>
      <c r="M38" s="65"/>
      <c r="N38" s="65"/>
      <c r="O38" s="65"/>
      <c r="P38" s="65"/>
      <c r="Q38" s="56"/>
      <c r="R38" s="63"/>
      <c r="S38" s="353"/>
      <c r="T38" s="354"/>
      <c r="U38" s="354"/>
      <c r="V38" s="354"/>
      <c r="W38" s="354"/>
      <c r="X38" s="354"/>
      <c r="Y38" s="354"/>
      <c r="Z38" s="354"/>
      <c r="AA38" s="354"/>
      <c r="AB38" s="354"/>
      <c r="AC38" s="354"/>
      <c r="AD38" s="354"/>
      <c r="AE38" s="354"/>
      <c r="AF38" s="354"/>
      <c r="AG38" s="354"/>
      <c r="AH38" s="354"/>
      <c r="AI38" s="355"/>
      <c r="AN38" s="123"/>
      <c r="AO38" s="123"/>
    </row>
    <row r="39" spans="1:73" s="44" customFormat="1" ht="15" customHeight="1" x14ac:dyDescent="0.15">
      <c r="A39" s="343" t="s">
        <v>37</v>
      </c>
      <c r="B39" s="343"/>
      <c r="C39" s="344" t="s">
        <v>184</v>
      </c>
      <c r="D39" s="346" t="s">
        <v>112</v>
      </c>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N39" s="123"/>
      <c r="AO39" s="123"/>
    </row>
    <row r="40" spans="1:73" s="44" customFormat="1" ht="14.25" customHeight="1" x14ac:dyDescent="0.15">
      <c r="A40" s="69"/>
      <c r="B40" s="58"/>
      <c r="C40" s="345"/>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N40" s="123"/>
      <c r="AO40" s="123"/>
    </row>
    <row r="41" spans="1:73" s="44" customFormat="1" ht="14.25" customHeight="1" x14ac:dyDescent="0.15">
      <c r="A41" s="58"/>
      <c r="B41" s="58"/>
      <c r="C41" s="345"/>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N41" s="123"/>
      <c r="AO41" s="123"/>
    </row>
    <row r="42" spans="1:73" s="44" customFormat="1" ht="14.25" customHeight="1" x14ac:dyDescent="0.15">
      <c r="A42" s="58"/>
      <c r="B42" s="70"/>
      <c r="C42" s="345"/>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N42" s="123"/>
      <c r="AO42" s="123"/>
      <c r="AQ42" s="118"/>
      <c r="AR42" s="118"/>
      <c r="AS42" s="118"/>
      <c r="AT42" s="118"/>
      <c r="AU42" s="118"/>
      <c r="AV42" s="118"/>
      <c r="AW42" s="118"/>
      <c r="AX42" s="118"/>
      <c r="AY42" s="118"/>
      <c r="AZ42" s="118"/>
      <c r="BA42" s="118"/>
      <c r="BB42" s="118"/>
      <c r="BC42" s="118"/>
    </row>
    <row r="43" spans="1:73" s="44" customFormat="1" ht="14.25" customHeight="1" x14ac:dyDescent="0.15">
      <c r="A43" s="58"/>
      <c r="B43" s="58"/>
      <c r="C43" s="345"/>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N43" s="118"/>
      <c r="AO43" s="52"/>
      <c r="AP43" s="52"/>
      <c r="AQ43" s="52"/>
      <c r="AR43" s="52"/>
      <c r="AS43" s="52"/>
      <c r="AT43" s="52"/>
      <c r="AU43" s="52"/>
      <c r="AV43" s="123"/>
    </row>
    <row r="44" spans="1:73" s="44" customFormat="1" ht="14.25" customHeight="1" x14ac:dyDescent="0.15">
      <c r="A44" s="71"/>
      <c r="B44" s="58"/>
      <c r="C44" s="345"/>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O44" s="51"/>
      <c r="AP44" s="51"/>
      <c r="AQ44" s="51"/>
      <c r="AR44" s="51"/>
      <c r="AS44" s="51"/>
      <c r="AT44" s="51"/>
      <c r="AU44" s="123"/>
      <c r="AV44" s="123"/>
    </row>
    <row r="45" spans="1:73" s="44" customFormat="1" ht="14.25" customHeight="1" x14ac:dyDescent="0.15">
      <c r="A45" s="58"/>
      <c r="B45" s="58"/>
      <c r="C45" s="345"/>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row>
    <row r="46" spans="1:73" ht="14.25" customHeight="1" x14ac:dyDescent="0.15">
      <c r="A46" s="44"/>
      <c r="B46" s="44"/>
      <c r="C46" s="345"/>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44"/>
      <c r="AK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row>
    <row r="47" spans="1:73" ht="14.25" customHeight="1" x14ac:dyDescent="0.15">
      <c r="A47" s="44"/>
      <c r="B47" s="44"/>
      <c r="C47" s="345"/>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row>
    <row r="48" spans="1:73" ht="20.100000000000001"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row>
    <row r="49" spans="1:35" ht="20.100000000000001" customHeight="1" x14ac:dyDescent="0.1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row>
    <row r="50" spans="1:35" ht="20.100000000000001" customHeight="1" x14ac:dyDescent="0.1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row>
    <row r="51" spans="1:35" ht="20.100000000000001" customHeight="1" x14ac:dyDescent="0.1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ht="20.100000000000001" customHeight="1" x14ac:dyDescent="0.1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row>
    <row r="53" spans="1:35" ht="20.100000000000001" customHeight="1" x14ac:dyDescent="0.15">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9"/>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N27" sqref="AN27"/>
    </sheetView>
  </sheetViews>
  <sheetFormatPr defaultColWidth="2.5" defaultRowHeight="21" customHeight="1" x14ac:dyDescent="0.15"/>
  <cols>
    <col min="1" max="1" width="2.5" style="83" customWidth="1"/>
    <col min="2" max="36" width="2.5" style="42" customWidth="1"/>
    <col min="37" max="38" width="2.875" style="42" customWidth="1"/>
    <col min="39" max="16384" width="2.5" style="42"/>
  </cols>
  <sheetData>
    <row r="1" spans="1:74" ht="21" customHeight="1" x14ac:dyDescent="0.15">
      <c r="A1" s="110" t="s">
        <v>185</v>
      </c>
      <c r="P1" s="43"/>
      <c r="Y1" s="44"/>
      <c r="Z1" s="44"/>
      <c r="AA1" s="44"/>
      <c r="AB1" s="44"/>
      <c r="AC1" s="44"/>
      <c r="AD1" s="44"/>
      <c r="AE1" s="44"/>
      <c r="AF1" s="44"/>
      <c r="AG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row>
    <row r="2" spans="1:74" ht="21" customHeight="1" x14ac:dyDescent="0.15">
      <c r="Y2" s="44"/>
      <c r="Z2" s="44"/>
      <c r="AA2" s="44"/>
      <c r="AB2" s="44"/>
      <c r="AC2" s="44"/>
      <c r="AD2" s="44"/>
      <c r="AE2" s="44"/>
      <c r="AF2" s="44"/>
      <c r="AG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row>
    <row r="3" spans="1:74" ht="21" customHeight="1" x14ac:dyDescent="0.15">
      <c r="X3" s="45"/>
      <c r="Y3" s="45"/>
      <c r="Z3" s="45"/>
      <c r="AA3" s="45"/>
      <c r="AB3" s="45"/>
      <c r="AC3" s="45"/>
      <c r="AD3" s="45"/>
      <c r="AE3" s="45"/>
      <c r="AF3" s="45"/>
      <c r="AG3" s="45"/>
      <c r="AH3" s="45"/>
      <c r="AI3" s="45"/>
      <c r="AJ3" s="45"/>
      <c r="AK3" s="45"/>
      <c r="AL3" s="45"/>
      <c r="AO3" s="44"/>
      <c r="AP3" s="44"/>
      <c r="AQ3" s="44"/>
      <c r="AR3" s="44"/>
      <c r="AS3" s="44"/>
      <c r="AT3" s="44"/>
      <c r="AU3" s="44"/>
      <c r="AV3" s="44"/>
      <c r="AW3" s="44"/>
      <c r="AX3" s="44"/>
      <c r="AY3" s="44"/>
      <c r="AZ3" s="44"/>
      <c r="BA3" s="44"/>
      <c r="BB3" s="44"/>
      <c r="BC3" s="44"/>
      <c r="BD3" s="44"/>
      <c r="BE3" s="44"/>
      <c r="BF3" s="44"/>
      <c r="BG3" s="44"/>
      <c r="BH3" s="44"/>
      <c r="BI3" s="44"/>
      <c r="BJ3" s="45"/>
      <c r="BK3" s="45"/>
      <c r="BL3" s="45"/>
      <c r="BN3" s="45"/>
      <c r="BO3" s="45"/>
      <c r="BP3" s="45"/>
      <c r="BQ3" s="45"/>
      <c r="BR3" s="45"/>
      <c r="BS3" s="45"/>
      <c r="BT3" s="45"/>
      <c r="BU3" s="45"/>
      <c r="BV3" s="45"/>
    </row>
    <row r="4" spans="1:74" ht="21" customHeight="1" x14ac:dyDescent="0.15">
      <c r="A4" s="396" t="s">
        <v>158</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45"/>
      <c r="AL4" s="45"/>
      <c r="AO4" s="44"/>
      <c r="AP4" s="44"/>
      <c r="AQ4" s="44"/>
      <c r="AR4" s="44"/>
      <c r="AS4" s="44"/>
      <c r="AT4" s="44"/>
      <c r="AU4" s="44"/>
      <c r="AV4" s="44"/>
      <c r="AW4" s="44"/>
      <c r="AX4" s="44"/>
      <c r="AY4" s="44"/>
      <c r="AZ4" s="44"/>
      <c r="BA4" s="44"/>
      <c r="BB4" s="44"/>
      <c r="BC4" s="44"/>
      <c r="BD4" s="44"/>
      <c r="BE4" s="44"/>
      <c r="BF4" s="44"/>
      <c r="BG4" s="44"/>
      <c r="BH4" s="44"/>
      <c r="BI4" s="44"/>
      <c r="BJ4" s="45"/>
      <c r="BK4" s="45"/>
      <c r="BL4" s="45"/>
      <c r="BN4" s="45"/>
      <c r="BO4" s="45"/>
      <c r="BP4" s="45"/>
      <c r="BQ4" s="45"/>
      <c r="BR4" s="45"/>
      <c r="BS4" s="45"/>
      <c r="BT4" s="45"/>
      <c r="BU4" s="45"/>
      <c r="BV4" s="45"/>
    </row>
    <row r="5" spans="1:74" ht="21" customHeight="1" x14ac:dyDescent="0.15">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row>
    <row r="6" spans="1:74" ht="21" customHeight="1" x14ac:dyDescent="0.15">
      <c r="G6" s="44"/>
      <c r="H6" s="44"/>
      <c r="I6" s="44"/>
      <c r="J6" s="44"/>
      <c r="K6" s="44"/>
      <c r="L6" s="44"/>
      <c r="M6" s="44"/>
      <c r="N6" s="44"/>
      <c r="O6" s="44"/>
      <c r="P6" s="44"/>
      <c r="Q6" s="44"/>
      <c r="R6" s="44"/>
      <c r="S6" s="44"/>
      <c r="T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row>
    <row r="7" spans="1:74" ht="21" customHeight="1" x14ac:dyDescent="0.15">
      <c r="C7" s="44"/>
      <c r="D7" s="44"/>
      <c r="F7" s="44"/>
      <c r="G7" s="44"/>
      <c r="H7" s="44"/>
      <c r="I7" s="44"/>
      <c r="J7" s="44"/>
      <c r="K7" s="44"/>
      <c r="L7" s="44"/>
      <c r="M7" s="44"/>
      <c r="X7" s="397"/>
      <c r="Y7" s="397"/>
      <c r="Z7" s="397"/>
      <c r="AA7" s="397"/>
      <c r="AB7" s="397"/>
      <c r="AC7" s="397"/>
      <c r="AD7" s="42" t="s">
        <v>1</v>
      </c>
      <c r="AE7" s="396"/>
      <c r="AF7" s="396"/>
      <c r="AG7" s="42" t="s">
        <v>2</v>
      </c>
      <c r="AH7" s="396"/>
      <c r="AI7" s="396"/>
      <c r="AJ7" s="42" t="s">
        <v>3</v>
      </c>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row>
    <row r="8" spans="1:74" ht="21" customHeight="1" x14ac:dyDescent="0.15">
      <c r="B8" s="398"/>
      <c r="C8" s="398"/>
      <c r="D8" s="398"/>
      <c r="E8" s="398"/>
      <c r="F8" s="398"/>
      <c r="G8" s="398"/>
      <c r="H8" s="399" t="s">
        <v>113</v>
      </c>
      <c r="I8" s="399"/>
      <c r="J8" s="399"/>
      <c r="K8" s="399"/>
      <c r="L8" s="399"/>
      <c r="M8" s="399"/>
      <c r="N8" s="399"/>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row>
    <row r="9" spans="1:74" ht="21" customHeight="1" x14ac:dyDescent="0.15">
      <c r="A9" s="42"/>
      <c r="B9" s="398"/>
      <c r="C9" s="398"/>
      <c r="D9" s="398"/>
      <c r="E9" s="398"/>
      <c r="F9" s="398"/>
      <c r="G9" s="398"/>
      <c r="H9" s="399"/>
      <c r="I9" s="399"/>
      <c r="J9" s="399"/>
      <c r="K9" s="399"/>
      <c r="L9" s="399"/>
      <c r="M9" s="399"/>
      <c r="N9" s="399"/>
      <c r="S9" s="400" t="s">
        <v>38</v>
      </c>
      <c r="T9" s="400"/>
      <c r="U9" s="400"/>
      <c r="V9" s="400"/>
      <c r="W9" s="401"/>
      <c r="X9" s="401"/>
      <c r="Y9" s="401"/>
      <c r="Z9" s="401"/>
      <c r="AA9" s="401"/>
      <c r="AB9" s="401"/>
      <c r="AC9" s="401"/>
      <c r="AD9" s="401"/>
      <c r="AE9" s="401"/>
      <c r="AF9" s="401"/>
      <c r="AG9" s="401"/>
      <c r="AH9" s="401"/>
      <c r="AI9" s="401"/>
      <c r="AJ9" s="401"/>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row>
    <row r="10" spans="1:74" ht="21" customHeight="1" x14ac:dyDescent="0.15">
      <c r="C10" s="44"/>
      <c r="D10" s="44"/>
      <c r="E10" s="44"/>
      <c r="F10" s="44"/>
      <c r="G10" s="44"/>
      <c r="H10" s="44"/>
      <c r="I10" s="44"/>
      <c r="J10" s="44"/>
      <c r="K10" s="44"/>
      <c r="L10" s="44"/>
      <c r="M10" s="44"/>
      <c r="S10" s="400"/>
      <c r="T10" s="400"/>
      <c r="U10" s="400"/>
      <c r="V10" s="400"/>
      <c r="W10" s="401"/>
      <c r="X10" s="401"/>
      <c r="Y10" s="401"/>
      <c r="Z10" s="401"/>
      <c r="AA10" s="401"/>
      <c r="AB10" s="401"/>
      <c r="AC10" s="401"/>
      <c r="AD10" s="401"/>
      <c r="AE10" s="401"/>
      <c r="AF10" s="401"/>
      <c r="AG10" s="401"/>
      <c r="AH10" s="401"/>
      <c r="AI10" s="401"/>
      <c r="AJ10" s="401"/>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row>
    <row r="11" spans="1:74" ht="21" customHeight="1" x14ac:dyDescent="0.15">
      <c r="C11" s="44"/>
      <c r="D11" s="44"/>
      <c r="E11" s="44"/>
      <c r="F11" s="44"/>
      <c r="G11" s="44"/>
      <c r="H11" s="44"/>
      <c r="I11" s="44"/>
      <c r="J11" s="44"/>
      <c r="K11" s="44"/>
      <c r="L11" s="44"/>
      <c r="M11" s="44"/>
      <c r="O11" s="46" t="s">
        <v>116</v>
      </c>
      <c r="S11" s="400" t="s">
        <v>39</v>
      </c>
      <c r="T11" s="400"/>
      <c r="U11" s="400"/>
      <c r="W11" s="401"/>
      <c r="X11" s="401"/>
      <c r="Y11" s="401"/>
      <c r="Z11" s="401"/>
      <c r="AA11" s="401"/>
      <c r="AB11" s="401"/>
      <c r="AC11" s="401"/>
      <c r="AD11" s="401"/>
      <c r="AE11" s="401"/>
      <c r="AF11" s="401"/>
      <c r="AG11" s="401"/>
      <c r="AH11" s="401"/>
      <c r="AI11" s="401"/>
      <c r="AJ11" s="401"/>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row>
    <row r="12" spans="1:74" ht="21" customHeight="1" x14ac:dyDescent="0.15">
      <c r="C12" s="44"/>
      <c r="D12" s="44"/>
      <c r="E12" s="44"/>
      <c r="F12" s="44"/>
      <c r="G12" s="44"/>
      <c r="H12" s="44"/>
      <c r="I12" s="44"/>
      <c r="J12" s="44"/>
      <c r="K12" s="44"/>
      <c r="L12" s="44"/>
      <c r="M12" s="44"/>
      <c r="S12" s="400"/>
      <c r="T12" s="400"/>
      <c r="U12" s="400"/>
      <c r="V12" s="82"/>
      <c r="W12" s="401"/>
      <c r="X12" s="401"/>
      <c r="Y12" s="401"/>
      <c r="Z12" s="401"/>
      <c r="AA12" s="401"/>
      <c r="AB12" s="401"/>
      <c r="AC12" s="401"/>
      <c r="AD12" s="401"/>
      <c r="AE12" s="401"/>
      <c r="AF12" s="401"/>
      <c r="AG12" s="401"/>
      <c r="AH12" s="401"/>
      <c r="AI12" s="401"/>
      <c r="AJ12" s="401"/>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row>
    <row r="13" spans="1:74" ht="21" customHeight="1" x14ac:dyDescent="0.15">
      <c r="C13" s="44"/>
      <c r="D13" s="44"/>
      <c r="E13" s="44"/>
      <c r="F13" s="44"/>
      <c r="G13" s="44"/>
      <c r="H13" s="44"/>
      <c r="I13" s="44"/>
      <c r="J13" s="44"/>
      <c r="K13" s="44"/>
      <c r="L13" s="44"/>
      <c r="M13" s="44"/>
      <c r="S13" s="400" t="s">
        <v>5</v>
      </c>
      <c r="T13" s="400"/>
      <c r="U13" s="400"/>
      <c r="V13" s="400"/>
      <c r="W13" s="400"/>
      <c r="X13" s="400"/>
      <c r="Y13" s="400"/>
      <c r="Z13" s="401"/>
      <c r="AA13" s="401"/>
      <c r="AB13" s="401"/>
      <c r="AC13" s="401"/>
      <c r="AD13" s="401"/>
      <c r="AE13" s="401"/>
      <c r="AF13" s="401"/>
      <c r="AG13" s="401"/>
      <c r="AH13" s="401"/>
      <c r="AI13" s="401"/>
      <c r="AJ13" s="401"/>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row>
    <row r="14" spans="1:74" ht="21" customHeight="1" x14ac:dyDescent="0.15">
      <c r="S14" s="400"/>
      <c r="T14" s="400"/>
      <c r="U14" s="400"/>
      <c r="V14" s="400"/>
      <c r="W14" s="400"/>
      <c r="X14" s="400"/>
      <c r="Y14" s="400"/>
      <c r="Z14" s="401"/>
      <c r="AA14" s="401"/>
      <c r="AB14" s="401"/>
      <c r="AC14" s="401"/>
      <c r="AD14" s="401"/>
      <c r="AE14" s="401"/>
      <c r="AF14" s="401"/>
      <c r="AG14" s="401"/>
      <c r="AH14" s="401"/>
      <c r="AI14" s="401"/>
      <c r="AJ14" s="401"/>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row>
    <row r="15" spans="1:74" ht="21" customHeight="1" x14ac:dyDescent="0.15">
      <c r="E15" s="42" t="s">
        <v>159</v>
      </c>
      <c r="S15" s="110"/>
      <c r="T15" s="110"/>
      <c r="U15" s="110"/>
      <c r="V15" s="110"/>
      <c r="W15" s="110"/>
      <c r="X15" s="110"/>
      <c r="Y15" s="110"/>
      <c r="Z15" s="111"/>
      <c r="AA15" s="111"/>
      <c r="AB15" s="111"/>
      <c r="AC15" s="111"/>
      <c r="AD15" s="111"/>
      <c r="AE15" s="111"/>
      <c r="AF15" s="111"/>
      <c r="AG15" s="111"/>
      <c r="AH15" s="111"/>
      <c r="AI15" s="111"/>
      <c r="AJ15" s="111"/>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row>
    <row r="16" spans="1:74" ht="21" customHeight="1" x14ac:dyDescent="0.15">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row>
    <row r="17" spans="1:74" s="44" customFormat="1" ht="21" customHeight="1" x14ac:dyDescent="0.15">
      <c r="A17" s="73"/>
      <c r="I17" s="45"/>
      <c r="J17" s="45"/>
      <c r="K17" s="45"/>
      <c r="L17" s="45"/>
      <c r="M17" s="45"/>
      <c r="N17" s="45"/>
      <c r="O17" s="45"/>
      <c r="P17" s="45"/>
      <c r="Q17" s="45"/>
      <c r="R17" s="45"/>
      <c r="S17" s="45"/>
      <c r="T17" s="393" t="s">
        <v>41</v>
      </c>
      <c r="U17" s="394"/>
      <c r="V17" s="394"/>
      <c r="W17" s="394"/>
      <c r="X17" s="394"/>
      <c r="Y17" s="394"/>
      <c r="Z17" s="395"/>
      <c r="AA17" s="53"/>
      <c r="AB17" s="54"/>
      <c r="AC17" s="48"/>
      <c r="AD17" s="55"/>
      <c r="AE17" s="54"/>
      <c r="AF17" s="54"/>
      <c r="AG17" s="54"/>
      <c r="AH17" s="54"/>
      <c r="AI17" s="54"/>
      <c r="AJ17" s="49"/>
      <c r="AK17" s="45"/>
      <c r="AL17" s="45"/>
      <c r="AO17" s="112"/>
      <c r="AP17" s="112"/>
      <c r="AQ17" s="112"/>
      <c r="AR17" s="112"/>
      <c r="AS17" s="112"/>
      <c r="AT17" s="112"/>
      <c r="AU17" s="112"/>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row>
    <row r="18" spans="1:74" s="16" customFormat="1" ht="21" customHeight="1" x14ac:dyDescent="0.15">
      <c r="A18" s="13"/>
      <c r="B18" s="13"/>
      <c r="C18" s="13"/>
      <c r="D18" s="13"/>
      <c r="E18" s="13"/>
      <c r="F18" s="13"/>
      <c r="G18" s="13"/>
      <c r="H18" s="13"/>
      <c r="I18" s="13"/>
      <c r="J18" s="13"/>
      <c r="K18" s="13"/>
      <c r="L18" s="13"/>
      <c r="M18" s="13"/>
      <c r="N18" s="13"/>
      <c r="O18" s="13"/>
      <c r="P18" s="13"/>
      <c r="Q18" s="13"/>
      <c r="R18" s="13"/>
      <c r="T18" s="393" t="s">
        <v>111</v>
      </c>
      <c r="U18" s="394"/>
      <c r="V18" s="394"/>
      <c r="W18" s="395"/>
      <c r="X18" s="47"/>
      <c r="Y18" s="48"/>
      <c r="Z18" s="48"/>
      <c r="AA18" s="48"/>
      <c r="AB18" s="48"/>
      <c r="AC18" s="48"/>
      <c r="AD18" s="48"/>
      <c r="AE18" s="48"/>
      <c r="AF18" s="48"/>
      <c r="AG18" s="48"/>
      <c r="AH18" s="100"/>
      <c r="AI18" s="100"/>
      <c r="AJ18" s="10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s="44" customFormat="1" ht="21" customHeight="1" x14ac:dyDescent="0.15">
      <c r="A19" s="402" t="s">
        <v>174</v>
      </c>
      <c r="B19" s="403"/>
      <c r="C19" s="403"/>
      <c r="D19" s="403"/>
      <c r="E19" s="403"/>
      <c r="F19" s="403"/>
      <c r="G19" s="403"/>
      <c r="H19" s="403"/>
      <c r="I19" s="403"/>
      <c r="J19" s="403"/>
      <c r="K19" s="403"/>
      <c r="L19" s="403"/>
      <c r="M19" s="403"/>
      <c r="N19" s="403"/>
      <c r="O19" s="403"/>
      <c r="P19" s="403"/>
      <c r="Q19" s="403"/>
      <c r="R19" s="403"/>
      <c r="S19" s="404"/>
      <c r="T19" s="384" t="s">
        <v>39</v>
      </c>
      <c r="U19" s="385"/>
      <c r="V19" s="385"/>
      <c r="W19" s="385"/>
      <c r="X19" s="385"/>
      <c r="Y19" s="385"/>
      <c r="Z19" s="385"/>
      <c r="AA19" s="385"/>
      <c r="AB19" s="385"/>
      <c r="AC19" s="385"/>
      <c r="AD19" s="385"/>
      <c r="AE19" s="385"/>
      <c r="AF19" s="385"/>
      <c r="AG19" s="385"/>
      <c r="AH19" s="385"/>
      <c r="AI19" s="385"/>
      <c r="AJ19" s="386"/>
      <c r="AK19" s="45"/>
      <c r="AL19" s="45"/>
      <c r="AO19" s="112"/>
      <c r="AP19" s="112"/>
      <c r="AQ19" s="112"/>
      <c r="AR19" s="112"/>
      <c r="AS19" s="112"/>
      <c r="AT19" s="112"/>
      <c r="AU19" s="112"/>
      <c r="AV19" s="45"/>
      <c r="AW19" s="45"/>
      <c r="AX19" s="45"/>
      <c r="AY19" s="45"/>
      <c r="AZ19" s="50"/>
      <c r="BA19" s="50"/>
      <c r="BB19" s="45"/>
      <c r="BC19" s="45"/>
      <c r="BD19" s="45"/>
      <c r="BE19" s="45"/>
      <c r="BF19" s="112"/>
      <c r="BG19" s="50"/>
      <c r="BH19" s="45"/>
      <c r="BJ19" s="45"/>
      <c r="BL19" s="45"/>
      <c r="BM19" s="45"/>
      <c r="BN19" s="45"/>
      <c r="BO19" s="45"/>
      <c r="BQ19" s="45"/>
      <c r="BR19" s="45"/>
      <c r="BS19" s="45"/>
      <c r="BT19" s="45"/>
      <c r="BU19" s="45"/>
      <c r="BV19" s="45"/>
    </row>
    <row r="20" spans="1:74" s="44" customFormat="1" ht="21" customHeight="1" x14ac:dyDescent="0.15">
      <c r="A20" s="405"/>
      <c r="B20" s="406"/>
      <c r="C20" s="406"/>
      <c r="D20" s="406"/>
      <c r="E20" s="406"/>
      <c r="F20" s="406"/>
      <c r="G20" s="406"/>
      <c r="H20" s="406"/>
      <c r="I20" s="406"/>
      <c r="J20" s="406"/>
      <c r="K20" s="406"/>
      <c r="L20" s="406"/>
      <c r="M20" s="406"/>
      <c r="N20" s="406"/>
      <c r="O20" s="406"/>
      <c r="P20" s="406"/>
      <c r="Q20" s="406"/>
      <c r="R20" s="406"/>
      <c r="S20" s="407"/>
      <c r="T20" s="414"/>
      <c r="U20" s="415"/>
      <c r="V20" s="412"/>
      <c r="W20" s="412"/>
      <c r="X20" s="412"/>
      <c r="Y20" s="412"/>
      <c r="Z20" s="412"/>
      <c r="AA20" s="412"/>
      <c r="AB20" s="412"/>
      <c r="AC20" s="412"/>
      <c r="AD20" s="412"/>
      <c r="AE20" s="412"/>
      <c r="AF20" s="412"/>
      <c r="AG20" s="412"/>
      <c r="AH20" s="412"/>
      <c r="AI20" s="412"/>
      <c r="AJ20" s="413"/>
      <c r="AK20" s="45"/>
      <c r="AL20" s="45"/>
      <c r="AO20" s="112"/>
      <c r="AP20" s="112"/>
      <c r="AQ20" s="112"/>
      <c r="AR20" s="112"/>
      <c r="AS20" s="112"/>
      <c r="AT20" s="112"/>
      <c r="AU20" s="112"/>
      <c r="AV20" s="45"/>
      <c r="AW20" s="45"/>
      <c r="AX20" s="45"/>
      <c r="AY20" s="45"/>
      <c r="AZ20" s="50"/>
      <c r="BA20" s="50"/>
      <c r="BB20" s="45"/>
      <c r="BC20" s="45"/>
      <c r="BD20" s="45"/>
      <c r="BE20" s="45"/>
      <c r="BF20" s="50"/>
      <c r="BG20" s="50"/>
      <c r="BH20" s="45"/>
      <c r="BJ20" s="45"/>
      <c r="BL20" s="45"/>
      <c r="BM20" s="45"/>
      <c r="BN20" s="45"/>
      <c r="BO20" s="45"/>
      <c r="BP20" s="45"/>
      <c r="BQ20" s="45"/>
      <c r="BR20" s="45"/>
      <c r="BS20" s="45"/>
      <c r="BT20" s="45"/>
      <c r="BU20" s="45"/>
      <c r="BV20" s="45"/>
    </row>
    <row r="21" spans="1:74" s="44" customFormat="1" ht="21" customHeight="1" x14ac:dyDescent="0.15">
      <c r="A21" s="405"/>
      <c r="B21" s="406"/>
      <c r="C21" s="406"/>
      <c r="D21" s="406"/>
      <c r="E21" s="406"/>
      <c r="F21" s="406"/>
      <c r="G21" s="406"/>
      <c r="H21" s="406"/>
      <c r="I21" s="406"/>
      <c r="J21" s="406"/>
      <c r="K21" s="406"/>
      <c r="L21" s="406"/>
      <c r="M21" s="406"/>
      <c r="N21" s="406"/>
      <c r="O21" s="406"/>
      <c r="P21" s="406"/>
      <c r="Q21" s="406"/>
      <c r="R21" s="406"/>
      <c r="S21" s="407"/>
      <c r="T21" s="384" t="s">
        <v>38</v>
      </c>
      <c r="U21" s="385"/>
      <c r="V21" s="385"/>
      <c r="W21" s="416"/>
      <c r="X21" s="416"/>
      <c r="Y21" s="416"/>
      <c r="Z21" s="416"/>
      <c r="AA21" s="416"/>
      <c r="AB21" s="416"/>
      <c r="AC21" s="416"/>
      <c r="AD21" s="416"/>
      <c r="AE21" s="416"/>
      <c r="AF21" s="416"/>
      <c r="AG21" s="416"/>
      <c r="AH21" s="416"/>
      <c r="AI21" s="416"/>
      <c r="AJ21" s="417"/>
      <c r="AK21" s="45"/>
      <c r="AL21" s="45"/>
      <c r="AO21" s="112"/>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row>
    <row r="22" spans="1:74" s="44" customFormat="1" ht="21" customHeight="1" x14ac:dyDescent="0.15">
      <c r="A22" s="405"/>
      <c r="B22" s="406"/>
      <c r="C22" s="406"/>
      <c r="D22" s="406"/>
      <c r="E22" s="406"/>
      <c r="F22" s="406"/>
      <c r="G22" s="406"/>
      <c r="H22" s="406"/>
      <c r="I22" s="406"/>
      <c r="J22" s="406"/>
      <c r="K22" s="406"/>
      <c r="L22" s="406"/>
      <c r="M22" s="406"/>
      <c r="N22" s="406"/>
      <c r="O22" s="406"/>
      <c r="P22" s="406"/>
      <c r="Q22" s="406"/>
      <c r="R22" s="406"/>
      <c r="S22" s="407"/>
      <c r="T22" s="418"/>
      <c r="U22" s="419"/>
      <c r="V22" s="419"/>
      <c r="W22" s="419"/>
      <c r="X22" s="419"/>
      <c r="Y22" s="419"/>
      <c r="Z22" s="419"/>
      <c r="AA22" s="419"/>
      <c r="AB22" s="419"/>
      <c r="AC22" s="419"/>
      <c r="AD22" s="419"/>
      <c r="AE22" s="419"/>
      <c r="AF22" s="419"/>
      <c r="AG22" s="419"/>
      <c r="AH22" s="419"/>
      <c r="AI22" s="419"/>
      <c r="AJ22" s="420"/>
      <c r="AK22" s="45"/>
      <c r="AL22" s="45"/>
      <c r="AO22" s="112"/>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row>
    <row r="23" spans="1:74" s="44" customFormat="1" ht="21" customHeight="1" x14ac:dyDescent="0.15">
      <c r="A23" s="408"/>
      <c r="B23" s="409"/>
      <c r="C23" s="409"/>
      <c r="D23" s="409"/>
      <c r="E23" s="409"/>
      <c r="F23" s="409"/>
      <c r="G23" s="409"/>
      <c r="H23" s="409"/>
      <c r="I23" s="409"/>
      <c r="J23" s="409"/>
      <c r="K23" s="409"/>
      <c r="L23" s="409"/>
      <c r="M23" s="409"/>
      <c r="N23" s="409"/>
      <c r="O23" s="409"/>
      <c r="P23" s="409"/>
      <c r="Q23" s="409"/>
      <c r="R23" s="409"/>
      <c r="S23" s="410"/>
      <c r="T23" s="421"/>
      <c r="U23" s="412"/>
      <c r="V23" s="412"/>
      <c r="W23" s="412"/>
      <c r="X23" s="412"/>
      <c r="Y23" s="412"/>
      <c r="Z23" s="412"/>
      <c r="AA23" s="412"/>
      <c r="AB23" s="412"/>
      <c r="AC23" s="412"/>
      <c r="AD23" s="412"/>
      <c r="AE23" s="412"/>
      <c r="AF23" s="412"/>
      <c r="AG23" s="412"/>
      <c r="AH23" s="412"/>
      <c r="AI23" s="412"/>
      <c r="AJ23" s="413"/>
      <c r="AO23" s="112"/>
      <c r="AP23" s="112"/>
    </row>
    <row r="24" spans="1:74" s="44" customFormat="1" ht="21" customHeight="1" x14ac:dyDescent="0.15">
      <c r="A24" s="402" t="s">
        <v>47</v>
      </c>
      <c r="B24" s="403"/>
      <c r="C24" s="403"/>
      <c r="D24" s="403"/>
      <c r="E24" s="403"/>
      <c r="F24" s="403"/>
      <c r="G24" s="403"/>
      <c r="H24" s="403"/>
      <c r="I24" s="403"/>
      <c r="J24" s="403"/>
      <c r="K24" s="403"/>
      <c r="L24" s="403"/>
      <c r="M24" s="403"/>
      <c r="N24" s="403"/>
      <c r="O24" s="403"/>
      <c r="P24" s="403"/>
      <c r="Q24" s="403"/>
      <c r="R24" s="403"/>
      <c r="S24" s="404"/>
      <c r="T24" s="402"/>
      <c r="U24" s="403"/>
      <c r="V24" s="403"/>
      <c r="W24" s="403"/>
      <c r="X24" s="403"/>
      <c r="Y24" s="403"/>
      <c r="Z24" s="403"/>
      <c r="AA24" s="403"/>
      <c r="AB24" s="403"/>
      <c r="AC24" s="403"/>
      <c r="AD24" s="403"/>
      <c r="AE24" s="403"/>
      <c r="AF24" s="403"/>
      <c r="AG24" s="403"/>
      <c r="AH24" s="403"/>
      <c r="AI24" s="403"/>
      <c r="AJ24" s="404"/>
      <c r="AO24" s="112"/>
      <c r="AP24" s="112"/>
    </row>
    <row r="25" spans="1:74" s="44" customFormat="1" ht="21" customHeight="1" x14ac:dyDescent="0.15">
      <c r="A25" s="405"/>
      <c r="B25" s="406"/>
      <c r="C25" s="406"/>
      <c r="D25" s="406"/>
      <c r="E25" s="406"/>
      <c r="F25" s="406"/>
      <c r="G25" s="406"/>
      <c r="H25" s="406"/>
      <c r="I25" s="406"/>
      <c r="J25" s="406"/>
      <c r="K25" s="406"/>
      <c r="L25" s="406"/>
      <c r="M25" s="406"/>
      <c r="N25" s="406"/>
      <c r="O25" s="406"/>
      <c r="P25" s="406"/>
      <c r="Q25" s="406"/>
      <c r="R25" s="406"/>
      <c r="S25" s="407"/>
      <c r="T25" s="405"/>
      <c r="U25" s="406"/>
      <c r="V25" s="406"/>
      <c r="W25" s="406"/>
      <c r="X25" s="406"/>
      <c r="Y25" s="406"/>
      <c r="Z25" s="406"/>
      <c r="AA25" s="406"/>
      <c r="AB25" s="406"/>
      <c r="AC25" s="406"/>
      <c r="AD25" s="406"/>
      <c r="AE25" s="406"/>
      <c r="AF25" s="406"/>
      <c r="AG25" s="406"/>
      <c r="AH25" s="406"/>
      <c r="AI25" s="406"/>
      <c r="AJ25" s="407"/>
      <c r="AO25" s="112"/>
      <c r="AP25" s="112"/>
    </row>
    <row r="26" spans="1:74" s="44" customFormat="1" ht="21" customHeight="1" x14ac:dyDescent="0.15">
      <c r="A26" s="408"/>
      <c r="B26" s="409"/>
      <c r="C26" s="409"/>
      <c r="D26" s="409"/>
      <c r="E26" s="409"/>
      <c r="F26" s="409"/>
      <c r="G26" s="409"/>
      <c r="H26" s="409"/>
      <c r="I26" s="409"/>
      <c r="J26" s="409"/>
      <c r="K26" s="409"/>
      <c r="L26" s="409"/>
      <c r="M26" s="409"/>
      <c r="N26" s="409"/>
      <c r="O26" s="409"/>
      <c r="P26" s="409"/>
      <c r="Q26" s="409"/>
      <c r="R26" s="409"/>
      <c r="S26" s="410"/>
      <c r="T26" s="408"/>
      <c r="U26" s="409"/>
      <c r="V26" s="409"/>
      <c r="W26" s="409"/>
      <c r="X26" s="409"/>
      <c r="Y26" s="409"/>
      <c r="Z26" s="409"/>
      <c r="AA26" s="409"/>
      <c r="AB26" s="409"/>
      <c r="AC26" s="409"/>
      <c r="AD26" s="409"/>
      <c r="AE26" s="409"/>
      <c r="AF26" s="409"/>
      <c r="AG26" s="409"/>
      <c r="AH26" s="409"/>
      <c r="AI26" s="409"/>
      <c r="AJ26" s="410"/>
      <c r="AO26" s="112"/>
      <c r="AP26" s="112"/>
    </row>
    <row r="27" spans="1:74" s="44" customFormat="1" ht="21" customHeight="1" x14ac:dyDescent="0.15">
      <c r="A27" s="402" t="s">
        <v>160</v>
      </c>
      <c r="B27" s="403"/>
      <c r="C27" s="403"/>
      <c r="D27" s="403"/>
      <c r="E27" s="403"/>
      <c r="F27" s="403"/>
      <c r="G27" s="403"/>
      <c r="H27" s="403"/>
      <c r="I27" s="403"/>
      <c r="J27" s="403"/>
      <c r="K27" s="403"/>
      <c r="L27" s="403"/>
      <c r="M27" s="403"/>
      <c r="N27" s="403"/>
      <c r="O27" s="403"/>
      <c r="P27" s="403"/>
      <c r="Q27" s="403"/>
      <c r="R27" s="403"/>
      <c r="S27" s="404"/>
      <c r="T27" s="348"/>
      <c r="U27" s="369"/>
      <c r="V27" s="369"/>
      <c r="W27" s="369"/>
      <c r="X27" s="369"/>
      <c r="Y27" s="369"/>
      <c r="Z27" s="59"/>
      <c r="AA27" s="369"/>
      <c r="AB27" s="369"/>
      <c r="AC27" s="369"/>
      <c r="AD27" s="59"/>
      <c r="AE27" s="369"/>
      <c r="AF27" s="369"/>
      <c r="AG27" s="369"/>
      <c r="AH27" s="59"/>
      <c r="AI27" s="59"/>
      <c r="AJ27" s="60"/>
      <c r="AO27" s="112"/>
      <c r="AP27" s="112"/>
    </row>
    <row r="28" spans="1:74" s="44" customFormat="1" ht="21" customHeight="1" x14ac:dyDescent="0.15">
      <c r="A28" s="405"/>
      <c r="B28" s="406"/>
      <c r="C28" s="406"/>
      <c r="D28" s="406"/>
      <c r="E28" s="406"/>
      <c r="F28" s="406"/>
      <c r="G28" s="406"/>
      <c r="H28" s="406"/>
      <c r="I28" s="406"/>
      <c r="J28" s="406"/>
      <c r="K28" s="406"/>
      <c r="L28" s="406"/>
      <c r="M28" s="406"/>
      <c r="N28" s="406"/>
      <c r="O28" s="406"/>
      <c r="P28" s="406"/>
      <c r="Q28" s="406"/>
      <c r="R28" s="406"/>
      <c r="S28" s="407"/>
      <c r="T28" s="370"/>
      <c r="U28" s="371"/>
      <c r="V28" s="371"/>
      <c r="W28" s="371"/>
      <c r="X28" s="371"/>
      <c r="Y28" s="371"/>
      <c r="Z28" s="58" t="s">
        <v>42</v>
      </c>
      <c r="AA28" s="371"/>
      <c r="AB28" s="371"/>
      <c r="AC28" s="371"/>
      <c r="AD28" s="58" t="s">
        <v>49</v>
      </c>
      <c r="AE28" s="371"/>
      <c r="AF28" s="371"/>
      <c r="AG28" s="371"/>
      <c r="AH28" s="58" t="s">
        <v>50</v>
      </c>
      <c r="AI28" s="58"/>
      <c r="AJ28" s="64"/>
      <c r="AO28" s="112"/>
      <c r="AP28" s="112"/>
    </row>
    <row r="29" spans="1:74" s="44" customFormat="1" ht="21" customHeight="1" x14ac:dyDescent="0.15">
      <c r="A29" s="408"/>
      <c r="B29" s="411"/>
      <c r="C29" s="411"/>
      <c r="D29" s="411"/>
      <c r="E29" s="411"/>
      <c r="F29" s="411"/>
      <c r="G29" s="411"/>
      <c r="H29" s="409"/>
      <c r="I29" s="409"/>
      <c r="J29" s="409"/>
      <c r="K29" s="409"/>
      <c r="L29" s="409"/>
      <c r="M29" s="409"/>
      <c r="N29" s="409"/>
      <c r="O29" s="409"/>
      <c r="P29" s="409"/>
      <c r="Q29" s="409"/>
      <c r="R29" s="409"/>
      <c r="S29" s="410"/>
      <c r="T29" s="373"/>
      <c r="U29" s="374"/>
      <c r="V29" s="374"/>
      <c r="W29" s="374"/>
      <c r="X29" s="374"/>
      <c r="Y29" s="374"/>
      <c r="Z29" s="65"/>
      <c r="AA29" s="374"/>
      <c r="AB29" s="374"/>
      <c r="AC29" s="374"/>
      <c r="AD29" s="65"/>
      <c r="AE29" s="374"/>
      <c r="AF29" s="374"/>
      <c r="AG29" s="374"/>
      <c r="AH29" s="65"/>
      <c r="AI29" s="65"/>
      <c r="AJ29" s="66"/>
      <c r="AO29" s="112"/>
      <c r="AP29" s="112"/>
    </row>
    <row r="30" spans="1:74" s="44" customFormat="1" ht="21" customHeight="1" x14ac:dyDescent="0.15">
      <c r="A30" s="108" t="s">
        <v>37</v>
      </c>
      <c r="B30" s="114"/>
      <c r="C30" s="114" t="s">
        <v>161</v>
      </c>
      <c r="D30" s="114"/>
      <c r="E30" s="114"/>
      <c r="F30" s="114"/>
      <c r="G30" s="114"/>
      <c r="H30" s="58"/>
      <c r="I30" s="58"/>
      <c r="J30" s="58"/>
      <c r="K30" s="58"/>
      <c r="L30" s="58"/>
      <c r="M30" s="58"/>
      <c r="N30" s="58"/>
      <c r="O30" s="58"/>
      <c r="P30" s="58"/>
      <c r="Q30" s="58"/>
      <c r="R30" s="58"/>
      <c r="S30" s="58"/>
      <c r="T30" s="59"/>
      <c r="U30" s="58"/>
      <c r="V30" s="58"/>
      <c r="W30" s="58"/>
      <c r="X30" s="58"/>
      <c r="Y30" s="58"/>
      <c r="Z30" s="58"/>
      <c r="AA30" s="58"/>
      <c r="AB30" s="58"/>
      <c r="AC30" s="58"/>
      <c r="AD30" s="58"/>
      <c r="AE30" s="58"/>
      <c r="AF30" s="58"/>
      <c r="AG30" s="58"/>
      <c r="AH30" s="58"/>
      <c r="AI30" s="58"/>
      <c r="AJ30" s="59"/>
      <c r="AO30" s="112"/>
      <c r="AP30" s="112"/>
    </row>
    <row r="31" spans="1:74" s="44" customFormat="1" ht="21" customHeight="1" x14ac:dyDescent="0.15">
      <c r="A31" s="71"/>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O31" s="112"/>
      <c r="AP31" s="112"/>
    </row>
    <row r="32" spans="1:74" s="44" customFormat="1" ht="21" customHeight="1" x14ac:dyDescent="0.15">
      <c r="A32" s="108"/>
      <c r="B32" s="58"/>
      <c r="C32" s="70"/>
      <c r="D32" s="70"/>
      <c r="E32" s="70"/>
      <c r="F32" s="70"/>
      <c r="G32" s="70"/>
      <c r="H32" s="109"/>
      <c r="I32" s="109"/>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O32" s="112"/>
      <c r="AP32" s="112"/>
      <c r="AR32" s="73"/>
      <c r="AS32" s="73"/>
      <c r="AT32" s="73"/>
      <c r="AU32" s="73"/>
      <c r="AV32" s="73"/>
      <c r="AW32" s="73"/>
      <c r="AX32" s="73"/>
      <c r="AY32" s="73"/>
      <c r="AZ32" s="73"/>
      <c r="BA32" s="73"/>
      <c r="BB32" s="73"/>
      <c r="BC32" s="73"/>
      <c r="BD32" s="73"/>
    </row>
    <row r="33" spans="1:74" s="44" customFormat="1" ht="21" customHeight="1" x14ac:dyDescent="0.15">
      <c r="A33" s="108"/>
      <c r="B33" s="58"/>
      <c r="C33" s="58"/>
      <c r="D33" s="58"/>
      <c r="E33" s="58"/>
      <c r="F33" s="58"/>
      <c r="G33" s="58"/>
      <c r="H33" s="109"/>
      <c r="I33" s="109"/>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O33" s="73"/>
      <c r="AP33" s="52"/>
      <c r="AQ33" s="52"/>
      <c r="AR33" s="52"/>
      <c r="AS33" s="52"/>
      <c r="AT33" s="52"/>
      <c r="AU33" s="52"/>
      <c r="AV33" s="52"/>
      <c r="AW33" s="112"/>
    </row>
    <row r="34" spans="1:74" s="44" customFormat="1" ht="21" customHeight="1" x14ac:dyDescent="0.15">
      <c r="A34" s="108"/>
      <c r="B34" s="71"/>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P34" s="51"/>
      <c r="AQ34" s="51"/>
      <c r="AR34" s="51"/>
      <c r="AS34" s="51"/>
      <c r="AT34" s="51"/>
      <c r="AU34" s="51"/>
      <c r="AV34" s="112"/>
      <c r="AW34" s="112"/>
    </row>
    <row r="35" spans="1:74" s="44" customFormat="1" ht="21" customHeight="1" x14ac:dyDescent="0.15">
      <c r="A35" s="10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row>
    <row r="36" spans="1:74" ht="21" customHeight="1" x14ac:dyDescent="0.15">
      <c r="A36" s="7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row>
    <row r="37" spans="1:74" ht="21" customHeight="1" x14ac:dyDescent="0.15">
      <c r="A37" s="7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row>
    <row r="38" spans="1:74" ht="21" customHeight="1" x14ac:dyDescent="0.15">
      <c r="A38" s="7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row>
    <row r="39" spans="1:74" ht="21" customHeight="1" x14ac:dyDescent="0.15">
      <c r="A39" s="73"/>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row>
    <row r="40" spans="1:74" ht="21" customHeight="1" x14ac:dyDescent="0.15">
      <c r="A40" s="73"/>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row>
    <row r="41" spans="1:74" ht="21" customHeight="1" x14ac:dyDescent="0.15">
      <c r="A41" s="7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row>
    <row r="42" spans="1:74" ht="21" customHeight="1" x14ac:dyDescent="0.15">
      <c r="A42" s="7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row>
    <row r="43" spans="1:74" ht="21" customHeight="1" x14ac:dyDescent="0.15">
      <c r="A43" s="7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row>
    <row r="44" spans="1:74" ht="21" customHeight="1" x14ac:dyDescent="0.15">
      <c r="A44" s="73"/>
    </row>
    <row r="45" spans="1:74" ht="21" customHeight="1" x14ac:dyDescent="0.15">
      <c r="A45" s="73"/>
    </row>
    <row r="46" spans="1:74" ht="21" customHeight="1" x14ac:dyDescent="0.15">
      <c r="A46" s="73"/>
    </row>
    <row r="47" spans="1:74" ht="21" customHeight="1" x14ac:dyDescent="0.15">
      <c r="A47" s="73"/>
    </row>
    <row r="48" spans="1:74" ht="21" customHeight="1" x14ac:dyDescent="0.15">
      <c r="A48" s="73"/>
    </row>
    <row r="49" spans="1:1" ht="21" customHeight="1" x14ac:dyDescent="0.15">
      <c r="A49" s="73"/>
    </row>
    <row r="50" spans="1:1" ht="21" customHeight="1" x14ac:dyDescent="0.15">
      <c r="A50" s="73"/>
    </row>
    <row r="51" spans="1:1" ht="21" customHeight="1" x14ac:dyDescent="0.15">
      <c r="A51" s="73"/>
    </row>
    <row r="52" spans="1:1" ht="21" customHeight="1" x14ac:dyDescent="0.15">
      <c r="A52" s="73"/>
    </row>
    <row r="53" spans="1:1" ht="21" customHeight="1" x14ac:dyDescent="0.15">
      <c r="A53" s="73"/>
    </row>
    <row r="54" spans="1:1" ht="21" customHeight="1" x14ac:dyDescent="0.15">
      <c r="A54" s="73"/>
    </row>
    <row r="55" spans="1:1" ht="21" customHeight="1" x14ac:dyDescent="0.15">
      <c r="A55" s="73"/>
    </row>
    <row r="56" spans="1:1" ht="21" customHeight="1" x14ac:dyDescent="0.15">
      <c r="A56" s="73"/>
    </row>
    <row r="57" spans="1:1" ht="21" customHeight="1" x14ac:dyDescent="0.15">
      <c r="A57" s="73"/>
    </row>
    <row r="58" spans="1:1" ht="21" customHeight="1" x14ac:dyDescent="0.15">
      <c r="A58" s="73"/>
    </row>
    <row r="59" spans="1:1" ht="21" customHeight="1" x14ac:dyDescent="0.15">
      <c r="A59" s="73"/>
    </row>
    <row r="60" spans="1:1" ht="21" customHeight="1" x14ac:dyDescent="0.15">
      <c r="A60" s="73"/>
    </row>
    <row r="61" spans="1:1" ht="21" customHeight="1" x14ac:dyDescent="0.15">
      <c r="A61" s="73"/>
    </row>
    <row r="62" spans="1:1" ht="21" customHeight="1" x14ac:dyDescent="0.15">
      <c r="A62" s="73"/>
    </row>
    <row r="63" spans="1:1" ht="21" customHeight="1" x14ac:dyDescent="0.15">
      <c r="A63" s="73"/>
    </row>
    <row r="64" spans="1:1" ht="21" customHeight="1" x14ac:dyDescent="0.15">
      <c r="A64" s="73"/>
    </row>
    <row r="65" spans="1:1" ht="21" customHeight="1" x14ac:dyDescent="0.15">
      <c r="A65" s="73"/>
    </row>
    <row r="66" spans="1:1" ht="21" customHeight="1" x14ac:dyDescent="0.15">
      <c r="A66" s="73"/>
    </row>
    <row r="67" spans="1:1" ht="21" customHeight="1" x14ac:dyDescent="0.15">
      <c r="A67" s="73"/>
    </row>
    <row r="68" spans="1:1" ht="21" customHeight="1" x14ac:dyDescent="0.15">
      <c r="A68" s="73"/>
    </row>
    <row r="69" spans="1:1" ht="21" customHeight="1" x14ac:dyDescent="0.15">
      <c r="A69" s="73"/>
    </row>
    <row r="70" spans="1:1" ht="21" customHeight="1" x14ac:dyDescent="0.15">
      <c r="A70" s="73"/>
    </row>
    <row r="71" spans="1:1" ht="21" customHeight="1" x14ac:dyDescent="0.15">
      <c r="A71" s="73"/>
    </row>
    <row r="72" spans="1:1" ht="21" customHeight="1" x14ac:dyDescent="0.15">
      <c r="A72" s="73"/>
    </row>
    <row r="73" spans="1:1" ht="21" customHeight="1" x14ac:dyDescent="0.15">
      <c r="A73" s="73"/>
    </row>
    <row r="74" spans="1:1" ht="21" customHeight="1" x14ac:dyDescent="0.15">
      <c r="A74" s="73"/>
    </row>
    <row r="75" spans="1:1" ht="21" customHeight="1" x14ac:dyDescent="0.15">
      <c r="A75" s="73"/>
    </row>
    <row r="76" spans="1:1" ht="21" customHeight="1" x14ac:dyDescent="0.15">
      <c r="A76" s="73"/>
    </row>
    <row r="77" spans="1:1" ht="21" customHeight="1" x14ac:dyDescent="0.15">
      <c r="A77" s="73"/>
    </row>
    <row r="78" spans="1:1" ht="21" customHeight="1" x14ac:dyDescent="0.15">
      <c r="A78" s="73"/>
    </row>
    <row r="79" spans="1:1" ht="21" customHeight="1" x14ac:dyDescent="0.15">
      <c r="A79" s="73"/>
    </row>
    <row r="80" spans="1:1" ht="21" customHeight="1" x14ac:dyDescent="0.15">
      <c r="A80" s="73"/>
    </row>
    <row r="81" spans="1:1" ht="21" customHeight="1" x14ac:dyDescent="0.15">
      <c r="A81" s="73"/>
    </row>
    <row r="82" spans="1:1" ht="21" customHeight="1" x14ac:dyDescent="0.15">
      <c r="A82" s="73"/>
    </row>
    <row r="83" spans="1:1" ht="21" customHeight="1" x14ac:dyDescent="0.15">
      <c r="A83" s="73"/>
    </row>
    <row r="84" spans="1:1" ht="21" customHeight="1" x14ac:dyDescent="0.15">
      <c r="A84" s="73"/>
    </row>
    <row r="85" spans="1:1" ht="21" customHeight="1" x14ac:dyDescent="0.15">
      <c r="A85" s="73"/>
    </row>
    <row r="86" spans="1:1" ht="21" customHeight="1" x14ac:dyDescent="0.15">
      <c r="A86" s="73"/>
    </row>
    <row r="87" spans="1:1" ht="21" customHeight="1" x14ac:dyDescent="0.15">
      <c r="A87" s="73"/>
    </row>
    <row r="88" spans="1:1" ht="21" customHeight="1" x14ac:dyDescent="0.15">
      <c r="A88" s="73"/>
    </row>
    <row r="89" spans="1:1" ht="21" customHeight="1" x14ac:dyDescent="0.15">
      <c r="A89" s="73"/>
    </row>
    <row r="90" spans="1:1" ht="21" customHeight="1" x14ac:dyDescent="0.15">
      <c r="A90" s="73"/>
    </row>
    <row r="91" spans="1:1" ht="21" customHeight="1" x14ac:dyDescent="0.15">
      <c r="A91" s="73"/>
    </row>
    <row r="92" spans="1:1" ht="21" customHeight="1" x14ac:dyDescent="0.15">
      <c r="A92" s="73"/>
    </row>
    <row r="93" spans="1:1" ht="21" customHeight="1" x14ac:dyDescent="0.15">
      <c r="A93" s="73"/>
    </row>
    <row r="94" spans="1:1" ht="21" customHeight="1" x14ac:dyDescent="0.15">
      <c r="A94" s="73"/>
    </row>
    <row r="95" spans="1:1" ht="21" customHeight="1" x14ac:dyDescent="0.15">
      <c r="A95" s="73"/>
    </row>
    <row r="96" spans="1:1" ht="21" customHeight="1" x14ac:dyDescent="0.15">
      <c r="A96" s="73"/>
    </row>
    <row r="97" spans="1:1" ht="21" customHeight="1" x14ac:dyDescent="0.15">
      <c r="A97" s="73"/>
    </row>
    <row r="98" spans="1:1" ht="21" customHeight="1" x14ac:dyDescent="0.15">
      <c r="A98" s="73"/>
    </row>
    <row r="99" spans="1:1" ht="21" customHeight="1" x14ac:dyDescent="0.15">
      <c r="A99" s="73"/>
    </row>
    <row r="100" spans="1:1" ht="21" customHeight="1" x14ac:dyDescent="0.15">
      <c r="A100" s="73"/>
    </row>
    <row r="101" spans="1:1" ht="21" customHeight="1" x14ac:dyDescent="0.15">
      <c r="A101" s="73"/>
    </row>
    <row r="102" spans="1:1" ht="21" customHeight="1" x14ac:dyDescent="0.15">
      <c r="A102" s="73"/>
    </row>
    <row r="103" spans="1:1" ht="21" customHeight="1" x14ac:dyDescent="0.15">
      <c r="A103" s="73"/>
    </row>
    <row r="104" spans="1:1" ht="21" customHeight="1" x14ac:dyDescent="0.15">
      <c r="A104" s="73"/>
    </row>
    <row r="105" spans="1:1" ht="21" customHeight="1" x14ac:dyDescent="0.15">
      <c r="A105" s="73"/>
    </row>
    <row r="106" spans="1:1" ht="21" customHeight="1" x14ac:dyDescent="0.15">
      <c r="A106" s="73"/>
    </row>
    <row r="107" spans="1:1" ht="21" customHeight="1" x14ac:dyDescent="0.15">
      <c r="A107" s="73"/>
    </row>
    <row r="108" spans="1:1" ht="21" customHeight="1" x14ac:dyDescent="0.15">
      <c r="A108" s="73"/>
    </row>
    <row r="109" spans="1:1" ht="21" customHeight="1" x14ac:dyDescent="0.15">
      <c r="A109" s="73"/>
    </row>
    <row r="110" spans="1:1" ht="21" customHeight="1" x14ac:dyDescent="0.15">
      <c r="A110" s="73"/>
    </row>
    <row r="111" spans="1:1" ht="21" customHeight="1" x14ac:dyDescent="0.15">
      <c r="A111" s="73"/>
    </row>
    <row r="112" spans="1:1" ht="21" customHeight="1" x14ac:dyDescent="0.15">
      <c r="A112" s="73"/>
    </row>
    <row r="113" spans="1:1" ht="21" customHeight="1" x14ac:dyDescent="0.15">
      <c r="A113" s="73"/>
    </row>
    <row r="114" spans="1:1" ht="21" customHeight="1" x14ac:dyDescent="0.15">
      <c r="A114" s="73"/>
    </row>
    <row r="115" spans="1:1" ht="21" customHeight="1" x14ac:dyDescent="0.15">
      <c r="A115" s="73"/>
    </row>
    <row r="116" spans="1:1" ht="21" customHeight="1" x14ac:dyDescent="0.15">
      <c r="A116" s="73"/>
    </row>
    <row r="117" spans="1:1" ht="21" customHeight="1" x14ac:dyDescent="0.15">
      <c r="A117" s="73"/>
    </row>
    <row r="118" spans="1:1" ht="21" customHeight="1" x14ac:dyDescent="0.15">
      <c r="A118" s="73"/>
    </row>
    <row r="119" spans="1:1" ht="21" customHeight="1" x14ac:dyDescent="0.15">
      <c r="A119" s="73"/>
    </row>
    <row r="120" spans="1:1" ht="21" customHeight="1" x14ac:dyDescent="0.15">
      <c r="A120" s="73"/>
    </row>
    <row r="121" spans="1:1" ht="21" customHeight="1" x14ac:dyDescent="0.15">
      <c r="A121" s="73"/>
    </row>
    <row r="122" spans="1:1" ht="21" customHeight="1" x14ac:dyDescent="0.15">
      <c r="A122" s="73"/>
    </row>
    <row r="123" spans="1:1" ht="21" customHeight="1" x14ac:dyDescent="0.15">
      <c r="A123" s="73"/>
    </row>
    <row r="124" spans="1:1" ht="21" customHeight="1" x14ac:dyDescent="0.15">
      <c r="A124" s="73"/>
    </row>
    <row r="125" spans="1:1" ht="21" customHeight="1" x14ac:dyDescent="0.15">
      <c r="A125" s="73"/>
    </row>
    <row r="126" spans="1:1" ht="21" customHeight="1" x14ac:dyDescent="0.15">
      <c r="A126" s="73"/>
    </row>
    <row r="127" spans="1:1" ht="21" customHeight="1" x14ac:dyDescent="0.15">
      <c r="A127" s="73"/>
    </row>
    <row r="128" spans="1:1" ht="21" customHeight="1" x14ac:dyDescent="0.15">
      <c r="A128" s="73"/>
    </row>
    <row r="129" spans="1:1" ht="21" customHeight="1" x14ac:dyDescent="0.15">
      <c r="A129" s="73"/>
    </row>
    <row r="130" spans="1:1" ht="21" customHeight="1" x14ac:dyDescent="0.15">
      <c r="A130" s="73"/>
    </row>
    <row r="131" spans="1:1" ht="21" customHeight="1" x14ac:dyDescent="0.15">
      <c r="A131" s="73"/>
    </row>
    <row r="132" spans="1:1" ht="21" customHeight="1" x14ac:dyDescent="0.15">
      <c r="A132" s="73"/>
    </row>
    <row r="133" spans="1:1" ht="21" customHeight="1" x14ac:dyDescent="0.15">
      <c r="A133" s="73"/>
    </row>
    <row r="134" spans="1:1" ht="21" customHeight="1" x14ac:dyDescent="0.15">
      <c r="A134" s="73"/>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9"/>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Y26" sqref="AY26"/>
    </sheetView>
  </sheetViews>
  <sheetFormatPr defaultColWidth="2.5" defaultRowHeight="20.100000000000001" customHeight="1" x14ac:dyDescent="0.15"/>
  <cols>
    <col min="1" max="1" width="2.5" style="83" customWidth="1"/>
    <col min="2" max="36" width="2.5" style="42" customWidth="1"/>
    <col min="37" max="38" width="2.875" style="42" customWidth="1"/>
    <col min="39" max="16384" width="2.5" style="42"/>
  </cols>
  <sheetData>
    <row r="1" spans="1:74" ht="14.25" customHeight="1" x14ac:dyDescent="0.15">
      <c r="A1" s="83" t="s">
        <v>186</v>
      </c>
      <c r="P1" s="43"/>
      <c r="Y1" s="44"/>
      <c r="Z1" s="44"/>
      <c r="AA1" s="44"/>
      <c r="AB1" s="44"/>
      <c r="AC1" s="44"/>
      <c r="AD1" s="44"/>
      <c r="AE1" s="44"/>
      <c r="AF1" s="44"/>
      <c r="AG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row>
    <row r="2" spans="1:74" ht="14.25" customHeight="1" x14ac:dyDescent="0.15">
      <c r="Y2" s="44"/>
      <c r="Z2" s="44"/>
      <c r="AA2" s="44"/>
      <c r="AB2" s="44"/>
      <c r="AC2" s="44"/>
      <c r="AD2" s="44"/>
      <c r="AE2" s="44"/>
      <c r="AF2" s="44"/>
      <c r="AG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row>
    <row r="3" spans="1:74" ht="14.25" customHeight="1" x14ac:dyDescent="0.15">
      <c r="X3" s="45"/>
      <c r="Y3" s="45"/>
      <c r="Z3" s="45"/>
      <c r="AA3" s="45"/>
      <c r="AB3" s="45"/>
      <c r="AC3" s="45"/>
      <c r="AD3" s="45"/>
      <c r="AE3" s="45"/>
      <c r="AF3" s="45"/>
      <c r="AG3" s="45"/>
      <c r="AH3" s="45"/>
      <c r="AI3" s="45"/>
      <c r="AJ3" s="45"/>
      <c r="AK3" s="45"/>
      <c r="AL3" s="45"/>
      <c r="AO3" s="44"/>
      <c r="AP3" s="44"/>
      <c r="AQ3" s="44"/>
      <c r="AR3" s="44"/>
      <c r="AS3" s="44"/>
      <c r="AT3" s="44"/>
      <c r="AU3" s="44"/>
      <c r="AV3" s="44"/>
      <c r="AW3" s="44"/>
      <c r="AX3" s="44"/>
      <c r="AY3" s="44"/>
      <c r="AZ3" s="44"/>
      <c r="BA3" s="44"/>
      <c r="BB3" s="44"/>
      <c r="BC3" s="44"/>
      <c r="BD3" s="44"/>
      <c r="BE3" s="44"/>
      <c r="BF3" s="44"/>
      <c r="BG3" s="44"/>
      <c r="BH3" s="44"/>
      <c r="BI3" s="44"/>
      <c r="BJ3" s="45"/>
      <c r="BK3" s="45"/>
      <c r="BL3" s="45"/>
      <c r="BN3" s="45"/>
      <c r="BO3" s="45"/>
      <c r="BP3" s="45"/>
      <c r="BQ3" s="45"/>
      <c r="BR3" s="45"/>
      <c r="BS3" s="45"/>
      <c r="BT3" s="45"/>
      <c r="BU3" s="45"/>
      <c r="BV3" s="45"/>
    </row>
    <row r="4" spans="1:74" ht="14.25" customHeight="1" x14ac:dyDescent="0.15">
      <c r="A4" s="396" t="s">
        <v>162</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45"/>
      <c r="AL4" s="45"/>
      <c r="AO4" s="44"/>
      <c r="AP4" s="44"/>
      <c r="AQ4" s="44"/>
      <c r="AR4" s="44"/>
      <c r="AS4" s="44"/>
      <c r="AT4" s="44"/>
      <c r="AU4" s="44"/>
      <c r="AV4" s="44"/>
      <c r="AW4" s="44"/>
      <c r="AX4" s="44"/>
      <c r="AY4" s="44"/>
      <c r="AZ4" s="44"/>
      <c r="BA4" s="44"/>
      <c r="BB4" s="44"/>
      <c r="BC4" s="44"/>
      <c r="BD4" s="44"/>
      <c r="BE4" s="44"/>
      <c r="BF4" s="44"/>
      <c r="BG4" s="44"/>
      <c r="BH4" s="44"/>
      <c r="BI4" s="44"/>
      <c r="BJ4" s="45"/>
      <c r="BK4" s="45"/>
      <c r="BL4" s="45"/>
      <c r="BN4" s="45"/>
      <c r="BO4" s="45"/>
      <c r="BP4" s="45"/>
      <c r="BQ4" s="45"/>
      <c r="BR4" s="45"/>
      <c r="BS4" s="45"/>
      <c r="BT4" s="45"/>
      <c r="BU4" s="45"/>
      <c r="BV4" s="45"/>
    </row>
    <row r="5" spans="1:74" ht="14.25" customHeight="1" x14ac:dyDescent="0.15">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row>
    <row r="6" spans="1:74" ht="14.25" customHeight="1" x14ac:dyDescent="0.15">
      <c r="G6" s="44"/>
      <c r="H6" s="44"/>
      <c r="I6" s="44"/>
      <c r="J6" s="44"/>
      <c r="K6" s="44"/>
      <c r="L6" s="44"/>
      <c r="M6" s="44"/>
      <c r="N6" s="44"/>
      <c r="O6" s="44"/>
      <c r="P6" s="44"/>
      <c r="Q6" s="44"/>
      <c r="R6" s="44"/>
      <c r="S6" s="44"/>
      <c r="T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row>
    <row r="7" spans="1:74" ht="14.25" customHeight="1" x14ac:dyDescent="0.15">
      <c r="C7" s="44"/>
      <c r="D7" s="44"/>
      <c r="F7" s="44"/>
      <c r="G7" s="44"/>
      <c r="H7" s="44"/>
      <c r="I7" s="44"/>
      <c r="J7" s="44"/>
      <c r="K7" s="44"/>
      <c r="L7" s="44"/>
      <c r="M7" s="44"/>
      <c r="X7" s="397"/>
      <c r="Y7" s="397"/>
      <c r="Z7" s="397"/>
      <c r="AA7" s="397"/>
      <c r="AB7" s="397"/>
      <c r="AC7" s="397"/>
      <c r="AD7" s="42" t="s">
        <v>1</v>
      </c>
      <c r="AE7" s="396"/>
      <c r="AF7" s="396"/>
      <c r="AG7" s="42" t="s">
        <v>2</v>
      </c>
      <c r="AH7" s="396"/>
      <c r="AI7" s="396"/>
      <c r="AJ7" s="42" t="s">
        <v>3</v>
      </c>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row>
    <row r="8" spans="1:74" ht="14.25" customHeight="1" x14ac:dyDescent="0.15">
      <c r="B8" s="398"/>
      <c r="C8" s="398"/>
      <c r="D8" s="398"/>
      <c r="E8" s="398"/>
      <c r="F8" s="398"/>
      <c r="G8" s="398"/>
      <c r="H8" s="399" t="s">
        <v>113</v>
      </c>
      <c r="I8" s="399"/>
      <c r="J8" s="399"/>
      <c r="K8" s="399"/>
      <c r="L8" s="399"/>
      <c r="M8" s="399"/>
      <c r="N8" s="399"/>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row>
    <row r="9" spans="1:74" ht="21" customHeight="1" x14ac:dyDescent="0.15">
      <c r="A9" s="42"/>
      <c r="B9" s="398"/>
      <c r="C9" s="398"/>
      <c r="D9" s="398"/>
      <c r="E9" s="398"/>
      <c r="F9" s="398"/>
      <c r="G9" s="398"/>
      <c r="H9" s="399"/>
      <c r="I9" s="399"/>
      <c r="J9" s="399"/>
      <c r="K9" s="399"/>
      <c r="L9" s="399"/>
      <c r="M9" s="399"/>
      <c r="N9" s="399"/>
      <c r="S9" s="400" t="s">
        <v>38</v>
      </c>
      <c r="T9" s="400"/>
      <c r="U9" s="400"/>
      <c r="V9" s="400"/>
      <c r="W9" s="401"/>
      <c r="X9" s="401"/>
      <c r="Y9" s="401"/>
      <c r="Z9" s="401"/>
      <c r="AA9" s="401"/>
      <c r="AB9" s="401"/>
      <c r="AC9" s="401"/>
      <c r="AD9" s="401"/>
      <c r="AE9" s="401"/>
      <c r="AF9" s="401"/>
      <c r="AG9" s="401"/>
      <c r="AH9" s="401"/>
      <c r="AI9" s="401"/>
      <c r="AJ9" s="401"/>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row>
    <row r="10" spans="1:74" ht="21" customHeight="1" x14ac:dyDescent="0.15">
      <c r="C10" s="44"/>
      <c r="D10" s="44"/>
      <c r="E10" s="44"/>
      <c r="F10" s="44"/>
      <c r="G10" s="44"/>
      <c r="H10" s="44"/>
      <c r="I10" s="44"/>
      <c r="J10" s="44"/>
      <c r="K10" s="44"/>
      <c r="L10" s="44"/>
      <c r="M10" s="44"/>
      <c r="S10" s="400"/>
      <c r="T10" s="400"/>
      <c r="U10" s="400"/>
      <c r="V10" s="400"/>
      <c r="W10" s="401"/>
      <c r="X10" s="401"/>
      <c r="Y10" s="401"/>
      <c r="Z10" s="401"/>
      <c r="AA10" s="401"/>
      <c r="AB10" s="401"/>
      <c r="AC10" s="401"/>
      <c r="AD10" s="401"/>
      <c r="AE10" s="401"/>
      <c r="AF10" s="401"/>
      <c r="AG10" s="401"/>
      <c r="AH10" s="401"/>
      <c r="AI10" s="401"/>
      <c r="AJ10" s="401"/>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row>
    <row r="11" spans="1:74" ht="21" customHeight="1" x14ac:dyDescent="0.15">
      <c r="C11" s="44"/>
      <c r="D11" s="44"/>
      <c r="E11" s="44"/>
      <c r="F11" s="44"/>
      <c r="G11" s="44"/>
      <c r="H11" s="44"/>
      <c r="I11" s="44"/>
      <c r="J11" s="44"/>
      <c r="K11" s="44"/>
      <c r="L11" s="44"/>
      <c r="M11" s="44"/>
      <c r="O11" s="46" t="s">
        <v>116</v>
      </c>
      <c r="S11" s="400" t="s">
        <v>39</v>
      </c>
      <c r="T11" s="400"/>
      <c r="U11" s="400"/>
      <c r="V11" s="400"/>
      <c r="W11" s="401"/>
      <c r="X11" s="401"/>
      <c r="Y11" s="401"/>
      <c r="Z11" s="401"/>
      <c r="AA11" s="401"/>
      <c r="AB11" s="401"/>
      <c r="AC11" s="401"/>
      <c r="AD11" s="401"/>
      <c r="AE11" s="401"/>
      <c r="AF11" s="401"/>
      <c r="AG11" s="401"/>
      <c r="AH11" s="401"/>
      <c r="AI11" s="401"/>
      <c r="AJ11" s="401"/>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row>
    <row r="12" spans="1:74" ht="21" customHeight="1" x14ac:dyDescent="0.15">
      <c r="C12" s="44"/>
      <c r="D12" s="44"/>
      <c r="E12" s="44"/>
      <c r="F12" s="44"/>
      <c r="G12" s="44"/>
      <c r="H12" s="44"/>
      <c r="I12" s="44"/>
      <c r="J12" s="44"/>
      <c r="K12" s="44"/>
      <c r="L12" s="44"/>
      <c r="M12" s="44"/>
      <c r="O12" s="46"/>
      <c r="S12" s="400"/>
      <c r="T12" s="400"/>
      <c r="U12" s="400"/>
      <c r="V12" s="400"/>
      <c r="W12" s="401"/>
      <c r="X12" s="401"/>
      <c r="Y12" s="401"/>
      <c r="Z12" s="401"/>
      <c r="AA12" s="401"/>
      <c r="AB12" s="401"/>
      <c r="AC12" s="401"/>
      <c r="AD12" s="401"/>
      <c r="AE12" s="401"/>
      <c r="AF12" s="401"/>
      <c r="AG12" s="401"/>
      <c r="AH12" s="401"/>
      <c r="AI12" s="401"/>
      <c r="AJ12" s="401"/>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row>
    <row r="13" spans="1:74" ht="14.25" customHeight="1" x14ac:dyDescent="0.15">
      <c r="C13" s="44"/>
      <c r="D13" s="44"/>
      <c r="E13" s="44"/>
      <c r="F13" s="44"/>
      <c r="G13" s="44"/>
      <c r="H13" s="44"/>
      <c r="I13" s="44"/>
      <c r="J13" s="44"/>
      <c r="K13" s="44"/>
      <c r="L13" s="44"/>
      <c r="M13" s="44"/>
      <c r="S13" s="400" t="s">
        <v>5</v>
      </c>
      <c r="T13" s="400"/>
      <c r="U13" s="400"/>
      <c r="V13" s="400"/>
      <c r="W13" s="400"/>
      <c r="X13" s="400"/>
      <c r="Y13" s="400"/>
      <c r="Z13" s="401"/>
      <c r="AA13" s="401"/>
      <c r="AB13" s="401"/>
      <c r="AC13" s="401"/>
      <c r="AD13" s="401"/>
      <c r="AE13" s="401"/>
      <c r="AF13" s="401"/>
      <c r="AG13" s="401"/>
      <c r="AH13" s="401"/>
      <c r="AI13" s="401"/>
      <c r="AJ13" s="401"/>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row>
    <row r="14" spans="1:74" ht="14.25" customHeight="1" x14ac:dyDescent="0.15">
      <c r="S14" s="400"/>
      <c r="T14" s="400"/>
      <c r="U14" s="400"/>
      <c r="V14" s="400"/>
      <c r="W14" s="400"/>
      <c r="X14" s="400"/>
      <c r="Y14" s="400"/>
      <c r="Z14" s="401"/>
      <c r="AA14" s="401"/>
      <c r="AB14" s="401"/>
      <c r="AC14" s="401"/>
      <c r="AD14" s="401"/>
      <c r="AE14" s="401"/>
      <c r="AF14" s="401"/>
      <c r="AG14" s="401"/>
      <c r="AH14" s="401"/>
      <c r="AI14" s="401"/>
      <c r="AJ14" s="401"/>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row>
    <row r="15" spans="1:74" ht="14.25" customHeight="1" x14ac:dyDescent="0.15">
      <c r="E15" s="42" t="s">
        <v>163</v>
      </c>
      <c r="S15" s="110"/>
      <c r="T15" s="110"/>
      <c r="U15" s="110"/>
      <c r="V15" s="110"/>
      <c r="W15" s="110"/>
      <c r="X15" s="110"/>
      <c r="Y15" s="110"/>
      <c r="Z15" s="111"/>
      <c r="AA15" s="111"/>
      <c r="AB15" s="111"/>
      <c r="AC15" s="111"/>
      <c r="AD15" s="111"/>
      <c r="AE15" s="111"/>
      <c r="AF15" s="111"/>
      <c r="AG15" s="111"/>
      <c r="AH15" s="111"/>
      <c r="AI15" s="111"/>
      <c r="AJ15" s="111"/>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row>
    <row r="16" spans="1:74" ht="14.25" customHeight="1" x14ac:dyDescent="0.15">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row>
    <row r="17" spans="1:74" s="44" customFormat="1" ht="18" customHeight="1" x14ac:dyDescent="0.15">
      <c r="A17" s="73"/>
      <c r="I17" s="45"/>
      <c r="J17" s="45"/>
      <c r="K17" s="45"/>
      <c r="L17" s="45"/>
      <c r="M17" s="45"/>
      <c r="N17" s="45"/>
      <c r="O17" s="45"/>
      <c r="P17" s="45"/>
      <c r="Q17" s="45"/>
      <c r="R17" s="45"/>
      <c r="S17" s="45"/>
      <c r="T17" s="393" t="s">
        <v>41</v>
      </c>
      <c r="U17" s="394"/>
      <c r="V17" s="394"/>
      <c r="W17" s="394"/>
      <c r="X17" s="394"/>
      <c r="Y17" s="394"/>
      <c r="Z17" s="395"/>
      <c r="AA17" s="53"/>
      <c r="AB17" s="54"/>
      <c r="AC17" s="48"/>
      <c r="AD17" s="55"/>
      <c r="AE17" s="54"/>
      <c r="AF17" s="54"/>
      <c r="AG17" s="54"/>
      <c r="AH17" s="54"/>
      <c r="AI17" s="54"/>
      <c r="AJ17" s="49"/>
      <c r="AK17" s="45"/>
      <c r="AL17" s="45"/>
      <c r="AO17" s="112"/>
      <c r="AP17" s="112"/>
      <c r="AQ17" s="112"/>
      <c r="AR17" s="112"/>
      <c r="AS17" s="112"/>
      <c r="AT17" s="112"/>
      <c r="AU17" s="112"/>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row>
    <row r="18" spans="1:74" s="16" customFormat="1" ht="18" customHeight="1" x14ac:dyDescent="0.15">
      <c r="A18" s="13"/>
      <c r="B18" s="13"/>
      <c r="C18" s="13"/>
      <c r="D18" s="13"/>
      <c r="E18" s="13"/>
      <c r="F18" s="13"/>
      <c r="G18" s="13"/>
      <c r="H18" s="13"/>
      <c r="I18" s="13"/>
      <c r="J18" s="13"/>
      <c r="K18" s="13"/>
      <c r="L18" s="13"/>
      <c r="M18" s="13"/>
      <c r="N18" s="13"/>
      <c r="O18" s="13"/>
      <c r="P18" s="13"/>
      <c r="Q18" s="13"/>
      <c r="R18" s="13"/>
      <c r="T18" s="393" t="s">
        <v>111</v>
      </c>
      <c r="U18" s="394"/>
      <c r="V18" s="394"/>
      <c r="W18" s="395"/>
      <c r="X18" s="47"/>
      <c r="Y18" s="48"/>
      <c r="Z18" s="48"/>
      <c r="AA18" s="48"/>
      <c r="AB18" s="48"/>
      <c r="AC18" s="48"/>
      <c r="AD18" s="48"/>
      <c r="AE18" s="48"/>
      <c r="AF18" s="48"/>
      <c r="AG18" s="48"/>
      <c r="AH18" s="100"/>
      <c r="AI18" s="100"/>
      <c r="AJ18" s="10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s="44" customFormat="1" ht="14.25" customHeight="1" x14ac:dyDescent="0.15">
      <c r="A19" s="402" t="s">
        <v>173</v>
      </c>
      <c r="B19" s="403"/>
      <c r="C19" s="403"/>
      <c r="D19" s="403"/>
      <c r="E19" s="403"/>
      <c r="F19" s="403"/>
      <c r="G19" s="403"/>
      <c r="H19" s="403"/>
      <c r="I19" s="403"/>
      <c r="J19" s="403"/>
      <c r="K19" s="403"/>
      <c r="L19" s="403"/>
      <c r="M19" s="403"/>
      <c r="N19" s="403"/>
      <c r="O19" s="403"/>
      <c r="P19" s="403"/>
      <c r="Q19" s="403"/>
      <c r="R19" s="403"/>
      <c r="S19" s="404"/>
      <c r="T19" s="376" t="s">
        <v>39</v>
      </c>
      <c r="U19" s="377"/>
      <c r="V19" s="380"/>
      <c r="W19" s="380"/>
      <c r="X19" s="380"/>
      <c r="Y19" s="380"/>
      <c r="Z19" s="380"/>
      <c r="AA19" s="380"/>
      <c r="AB19" s="380"/>
      <c r="AC19" s="380"/>
      <c r="AD19" s="380"/>
      <c r="AE19" s="380"/>
      <c r="AF19" s="380"/>
      <c r="AG19" s="380"/>
      <c r="AH19" s="380"/>
      <c r="AI19" s="380"/>
      <c r="AJ19" s="381"/>
      <c r="AK19" s="45"/>
      <c r="AL19" s="45"/>
      <c r="AO19" s="112"/>
      <c r="AP19" s="112"/>
      <c r="AQ19" s="112"/>
      <c r="AR19" s="112"/>
      <c r="AS19" s="112"/>
      <c r="AT19" s="112"/>
      <c r="AU19" s="112"/>
      <c r="AV19" s="45"/>
      <c r="AW19" s="45"/>
      <c r="AX19" s="45"/>
      <c r="AY19" s="45"/>
      <c r="AZ19" s="50"/>
      <c r="BA19" s="50"/>
      <c r="BB19" s="45"/>
      <c r="BC19" s="45"/>
      <c r="BD19" s="45"/>
      <c r="BE19" s="45"/>
      <c r="BF19" s="112"/>
      <c r="BG19" s="50"/>
      <c r="BH19" s="45"/>
      <c r="BJ19" s="45"/>
      <c r="BL19" s="45"/>
      <c r="BM19" s="45"/>
      <c r="BN19" s="45"/>
      <c r="BO19" s="45"/>
      <c r="BQ19" s="45"/>
      <c r="BR19" s="45"/>
      <c r="BS19" s="45"/>
      <c r="BT19" s="45"/>
      <c r="BU19" s="45"/>
      <c r="BV19" s="45"/>
    </row>
    <row r="20" spans="1:74" s="44" customFormat="1" ht="14.25" customHeight="1" x14ac:dyDescent="0.15">
      <c r="A20" s="405"/>
      <c r="B20" s="406"/>
      <c r="C20" s="406"/>
      <c r="D20" s="406"/>
      <c r="E20" s="406"/>
      <c r="F20" s="406"/>
      <c r="G20" s="406"/>
      <c r="H20" s="406"/>
      <c r="I20" s="406"/>
      <c r="J20" s="406"/>
      <c r="K20" s="406"/>
      <c r="L20" s="406"/>
      <c r="M20" s="406"/>
      <c r="N20" s="406"/>
      <c r="O20" s="406"/>
      <c r="P20" s="406"/>
      <c r="Q20" s="406"/>
      <c r="R20" s="406"/>
      <c r="S20" s="407"/>
      <c r="T20" s="378"/>
      <c r="U20" s="379"/>
      <c r="V20" s="382"/>
      <c r="W20" s="382"/>
      <c r="X20" s="382"/>
      <c r="Y20" s="382"/>
      <c r="Z20" s="382"/>
      <c r="AA20" s="382"/>
      <c r="AB20" s="382"/>
      <c r="AC20" s="382"/>
      <c r="AD20" s="382"/>
      <c r="AE20" s="382"/>
      <c r="AF20" s="382"/>
      <c r="AG20" s="382"/>
      <c r="AH20" s="382"/>
      <c r="AI20" s="382"/>
      <c r="AJ20" s="383"/>
      <c r="AK20" s="45"/>
      <c r="AL20" s="45"/>
      <c r="AO20" s="112"/>
      <c r="AP20" s="112"/>
      <c r="AQ20" s="112"/>
      <c r="AR20" s="112"/>
      <c r="AS20" s="112"/>
      <c r="AT20" s="112"/>
      <c r="AU20" s="112"/>
      <c r="AV20" s="45"/>
      <c r="AW20" s="45"/>
      <c r="AX20" s="45"/>
      <c r="AY20" s="45"/>
      <c r="AZ20" s="50"/>
      <c r="BA20" s="50"/>
      <c r="BB20" s="45"/>
      <c r="BC20" s="45"/>
      <c r="BD20" s="45"/>
      <c r="BE20" s="45"/>
      <c r="BF20" s="50"/>
      <c r="BG20" s="50"/>
      <c r="BH20" s="45"/>
      <c r="BJ20" s="45"/>
      <c r="BL20" s="45"/>
      <c r="BM20" s="45"/>
      <c r="BN20" s="45"/>
      <c r="BO20" s="45"/>
      <c r="BP20" s="45"/>
      <c r="BQ20" s="45"/>
      <c r="BR20" s="45"/>
      <c r="BS20" s="45"/>
      <c r="BT20" s="45"/>
      <c r="BU20" s="45"/>
      <c r="BV20" s="45"/>
    </row>
    <row r="21" spans="1:74" s="44" customFormat="1" ht="14.25" customHeight="1" x14ac:dyDescent="0.15">
      <c r="A21" s="405"/>
      <c r="B21" s="406"/>
      <c r="C21" s="406"/>
      <c r="D21" s="406"/>
      <c r="E21" s="406"/>
      <c r="F21" s="406"/>
      <c r="G21" s="406"/>
      <c r="H21" s="406"/>
      <c r="I21" s="406"/>
      <c r="J21" s="406"/>
      <c r="K21" s="406"/>
      <c r="L21" s="406"/>
      <c r="M21" s="406"/>
      <c r="N21" s="406"/>
      <c r="O21" s="406"/>
      <c r="P21" s="406"/>
      <c r="Q21" s="406"/>
      <c r="R21" s="406"/>
      <c r="S21" s="407"/>
      <c r="T21" s="384" t="s">
        <v>38</v>
      </c>
      <c r="U21" s="385"/>
      <c r="V21" s="385"/>
      <c r="W21" s="385"/>
      <c r="X21" s="385"/>
      <c r="Y21" s="385"/>
      <c r="Z21" s="385"/>
      <c r="AA21" s="385"/>
      <c r="AB21" s="385"/>
      <c r="AC21" s="385"/>
      <c r="AD21" s="385"/>
      <c r="AE21" s="385"/>
      <c r="AF21" s="385"/>
      <c r="AG21" s="385"/>
      <c r="AH21" s="385"/>
      <c r="AI21" s="385"/>
      <c r="AJ21" s="386"/>
      <c r="AK21" s="45"/>
      <c r="AL21" s="45"/>
      <c r="AO21" s="112"/>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row>
    <row r="22" spans="1:74" s="44" customFormat="1" ht="14.25" customHeight="1" x14ac:dyDescent="0.15">
      <c r="A22" s="405"/>
      <c r="B22" s="406"/>
      <c r="C22" s="406"/>
      <c r="D22" s="406"/>
      <c r="E22" s="406"/>
      <c r="F22" s="406"/>
      <c r="G22" s="406"/>
      <c r="H22" s="406"/>
      <c r="I22" s="406"/>
      <c r="J22" s="406"/>
      <c r="K22" s="406"/>
      <c r="L22" s="406"/>
      <c r="M22" s="406"/>
      <c r="N22" s="406"/>
      <c r="O22" s="406"/>
      <c r="P22" s="406"/>
      <c r="Q22" s="406"/>
      <c r="R22" s="406"/>
      <c r="S22" s="407"/>
      <c r="T22" s="437"/>
      <c r="U22" s="438"/>
      <c r="V22" s="438"/>
      <c r="W22" s="438"/>
      <c r="X22" s="438"/>
      <c r="Y22" s="438"/>
      <c r="Z22" s="438"/>
      <c r="AA22" s="438"/>
      <c r="AB22" s="438"/>
      <c r="AC22" s="438"/>
      <c r="AD22" s="438"/>
      <c r="AE22" s="438"/>
      <c r="AF22" s="438"/>
      <c r="AG22" s="438"/>
      <c r="AH22" s="438"/>
      <c r="AI22" s="438"/>
      <c r="AJ22" s="439"/>
      <c r="AK22" s="45"/>
      <c r="AL22" s="45"/>
      <c r="AO22" s="112"/>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row>
    <row r="23" spans="1:74" s="44" customFormat="1" ht="14.25" customHeight="1" x14ac:dyDescent="0.15">
      <c r="A23" s="408"/>
      <c r="B23" s="409"/>
      <c r="C23" s="409"/>
      <c r="D23" s="409"/>
      <c r="E23" s="409"/>
      <c r="F23" s="409"/>
      <c r="G23" s="409"/>
      <c r="H23" s="409"/>
      <c r="I23" s="409"/>
      <c r="J23" s="409"/>
      <c r="K23" s="409"/>
      <c r="L23" s="409"/>
      <c r="M23" s="409"/>
      <c r="N23" s="409"/>
      <c r="O23" s="409"/>
      <c r="P23" s="409"/>
      <c r="Q23" s="409"/>
      <c r="R23" s="409"/>
      <c r="S23" s="410"/>
      <c r="T23" s="440"/>
      <c r="U23" s="382"/>
      <c r="V23" s="382"/>
      <c r="W23" s="382"/>
      <c r="X23" s="382"/>
      <c r="Y23" s="382"/>
      <c r="Z23" s="382"/>
      <c r="AA23" s="382"/>
      <c r="AB23" s="382"/>
      <c r="AC23" s="382"/>
      <c r="AD23" s="382"/>
      <c r="AE23" s="382"/>
      <c r="AF23" s="382"/>
      <c r="AG23" s="382"/>
      <c r="AH23" s="382"/>
      <c r="AI23" s="382"/>
      <c r="AJ23" s="383"/>
      <c r="AO23" s="112"/>
      <c r="AP23" s="112"/>
    </row>
    <row r="24" spans="1:74" s="44" customFormat="1" ht="14.25" customHeight="1" x14ac:dyDescent="0.15">
      <c r="A24" s="402" t="s">
        <v>47</v>
      </c>
      <c r="B24" s="403"/>
      <c r="C24" s="403"/>
      <c r="D24" s="403"/>
      <c r="E24" s="403"/>
      <c r="F24" s="403"/>
      <c r="G24" s="403"/>
      <c r="H24" s="403"/>
      <c r="I24" s="403"/>
      <c r="J24" s="403"/>
      <c r="K24" s="403"/>
      <c r="L24" s="403"/>
      <c r="M24" s="403"/>
      <c r="N24" s="403"/>
      <c r="O24" s="403"/>
      <c r="P24" s="403"/>
      <c r="Q24" s="403"/>
      <c r="R24" s="403"/>
      <c r="S24" s="404"/>
      <c r="T24" s="422"/>
      <c r="U24" s="423"/>
      <c r="V24" s="423"/>
      <c r="W24" s="423"/>
      <c r="X24" s="423"/>
      <c r="Y24" s="423"/>
      <c r="Z24" s="423"/>
      <c r="AA24" s="423"/>
      <c r="AB24" s="423"/>
      <c r="AC24" s="423"/>
      <c r="AD24" s="423"/>
      <c r="AE24" s="423"/>
      <c r="AF24" s="423"/>
      <c r="AG24" s="423"/>
      <c r="AH24" s="423"/>
      <c r="AI24" s="423"/>
      <c r="AJ24" s="424"/>
      <c r="AO24" s="112"/>
      <c r="AP24" s="112"/>
    </row>
    <row r="25" spans="1:74" s="44" customFormat="1" ht="14.25" customHeight="1" x14ac:dyDescent="0.15">
      <c r="A25" s="405"/>
      <c r="B25" s="406"/>
      <c r="C25" s="406"/>
      <c r="D25" s="406"/>
      <c r="E25" s="406"/>
      <c r="F25" s="406"/>
      <c r="G25" s="406"/>
      <c r="H25" s="406"/>
      <c r="I25" s="406"/>
      <c r="J25" s="406"/>
      <c r="K25" s="406"/>
      <c r="L25" s="406"/>
      <c r="M25" s="406"/>
      <c r="N25" s="406"/>
      <c r="O25" s="406"/>
      <c r="P25" s="406"/>
      <c r="Q25" s="406"/>
      <c r="R25" s="406"/>
      <c r="S25" s="407"/>
      <c r="T25" s="425"/>
      <c r="U25" s="426"/>
      <c r="V25" s="426"/>
      <c r="W25" s="426"/>
      <c r="X25" s="426"/>
      <c r="Y25" s="426"/>
      <c r="Z25" s="426"/>
      <c r="AA25" s="426"/>
      <c r="AB25" s="426"/>
      <c r="AC25" s="426"/>
      <c r="AD25" s="426"/>
      <c r="AE25" s="426"/>
      <c r="AF25" s="426"/>
      <c r="AG25" s="426"/>
      <c r="AH25" s="426"/>
      <c r="AI25" s="426"/>
      <c r="AJ25" s="427"/>
      <c r="AO25" s="112"/>
      <c r="AP25" s="112"/>
    </row>
    <row r="26" spans="1:74" s="44" customFormat="1" ht="14.25" customHeight="1" x14ac:dyDescent="0.15">
      <c r="A26" s="408"/>
      <c r="B26" s="409"/>
      <c r="C26" s="409"/>
      <c r="D26" s="409"/>
      <c r="E26" s="409"/>
      <c r="F26" s="409"/>
      <c r="G26" s="409"/>
      <c r="H26" s="409"/>
      <c r="I26" s="409"/>
      <c r="J26" s="409"/>
      <c r="K26" s="409"/>
      <c r="L26" s="409"/>
      <c r="M26" s="409"/>
      <c r="N26" s="409"/>
      <c r="O26" s="409"/>
      <c r="P26" s="409"/>
      <c r="Q26" s="409"/>
      <c r="R26" s="409"/>
      <c r="S26" s="410"/>
      <c r="T26" s="428"/>
      <c r="U26" s="429"/>
      <c r="V26" s="429"/>
      <c r="W26" s="429"/>
      <c r="X26" s="429"/>
      <c r="Y26" s="429"/>
      <c r="Z26" s="429"/>
      <c r="AA26" s="429"/>
      <c r="AB26" s="429"/>
      <c r="AC26" s="429"/>
      <c r="AD26" s="429"/>
      <c r="AE26" s="429"/>
      <c r="AF26" s="429"/>
      <c r="AG26" s="429"/>
      <c r="AH26" s="429"/>
      <c r="AI26" s="429"/>
      <c r="AJ26" s="430"/>
      <c r="AO26" s="112"/>
      <c r="AP26" s="112"/>
    </row>
    <row r="27" spans="1:74" s="44" customFormat="1" ht="14.25" customHeight="1" x14ac:dyDescent="0.15">
      <c r="A27" s="402" t="s">
        <v>164</v>
      </c>
      <c r="B27" s="403"/>
      <c r="C27" s="403"/>
      <c r="D27" s="403"/>
      <c r="E27" s="403"/>
      <c r="F27" s="403"/>
      <c r="G27" s="403"/>
      <c r="H27" s="403"/>
      <c r="I27" s="403"/>
      <c r="J27" s="403"/>
      <c r="K27" s="403"/>
      <c r="L27" s="403"/>
      <c r="M27" s="403"/>
      <c r="N27" s="403"/>
      <c r="O27" s="403"/>
      <c r="P27" s="403"/>
      <c r="Q27" s="403"/>
      <c r="R27" s="403"/>
      <c r="S27" s="404"/>
      <c r="T27" s="348"/>
      <c r="U27" s="369"/>
      <c r="V27" s="369"/>
      <c r="W27" s="369"/>
      <c r="X27" s="369" t="s">
        <v>165</v>
      </c>
      <c r="Y27" s="369"/>
      <c r="Z27" s="369"/>
      <c r="AA27" s="369" t="s">
        <v>166</v>
      </c>
      <c r="AB27" s="369"/>
      <c r="AC27" s="369" t="s">
        <v>167</v>
      </c>
      <c r="AD27" s="369"/>
      <c r="AE27" s="369"/>
      <c r="AF27" s="432"/>
      <c r="AG27" s="432"/>
      <c r="AH27" s="432"/>
      <c r="AI27" s="432"/>
      <c r="AJ27" s="433"/>
      <c r="AO27" s="112"/>
      <c r="AP27" s="112"/>
    </row>
    <row r="28" spans="1:74" s="44" customFormat="1" ht="14.25" customHeight="1" x14ac:dyDescent="0.15">
      <c r="A28" s="405"/>
      <c r="B28" s="406"/>
      <c r="C28" s="406"/>
      <c r="D28" s="406"/>
      <c r="E28" s="406"/>
      <c r="F28" s="406"/>
      <c r="G28" s="406"/>
      <c r="H28" s="406"/>
      <c r="I28" s="406"/>
      <c r="J28" s="406"/>
      <c r="K28" s="406"/>
      <c r="L28" s="406"/>
      <c r="M28" s="406"/>
      <c r="N28" s="406"/>
      <c r="O28" s="406"/>
      <c r="P28" s="406"/>
      <c r="Q28" s="406"/>
      <c r="R28" s="406"/>
      <c r="S28" s="407"/>
      <c r="T28" s="370"/>
      <c r="U28" s="371"/>
      <c r="V28" s="371"/>
      <c r="W28" s="371"/>
      <c r="X28" s="371"/>
      <c r="Y28" s="371"/>
      <c r="Z28" s="371"/>
      <c r="AA28" s="371"/>
      <c r="AB28" s="371"/>
      <c r="AC28" s="371"/>
      <c r="AD28" s="371"/>
      <c r="AE28" s="371"/>
      <c r="AF28" s="399"/>
      <c r="AG28" s="399"/>
      <c r="AH28" s="399"/>
      <c r="AI28" s="399"/>
      <c r="AJ28" s="434"/>
      <c r="AO28" s="112"/>
      <c r="AP28" s="112"/>
    </row>
    <row r="29" spans="1:74" s="44" customFormat="1" ht="14.25" customHeight="1" x14ac:dyDescent="0.15">
      <c r="A29" s="408"/>
      <c r="B29" s="411"/>
      <c r="C29" s="411"/>
      <c r="D29" s="411"/>
      <c r="E29" s="411"/>
      <c r="F29" s="411"/>
      <c r="G29" s="411"/>
      <c r="H29" s="409"/>
      <c r="I29" s="409"/>
      <c r="J29" s="409"/>
      <c r="K29" s="409"/>
      <c r="L29" s="409"/>
      <c r="M29" s="409"/>
      <c r="N29" s="409"/>
      <c r="O29" s="409"/>
      <c r="P29" s="409"/>
      <c r="Q29" s="409"/>
      <c r="R29" s="409"/>
      <c r="S29" s="410"/>
      <c r="T29" s="373"/>
      <c r="U29" s="374"/>
      <c r="V29" s="374"/>
      <c r="W29" s="374"/>
      <c r="X29" s="374"/>
      <c r="Y29" s="374"/>
      <c r="Z29" s="374"/>
      <c r="AA29" s="374"/>
      <c r="AB29" s="374"/>
      <c r="AC29" s="374"/>
      <c r="AD29" s="374"/>
      <c r="AE29" s="374"/>
      <c r="AF29" s="435"/>
      <c r="AG29" s="435"/>
      <c r="AH29" s="435"/>
      <c r="AI29" s="435"/>
      <c r="AJ29" s="436"/>
      <c r="AO29" s="112"/>
      <c r="AP29" s="112"/>
    </row>
    <row r="30" spans="1:74" s="44" customFormat="1" ht="14.25" customHeight="1" x14ac:dyDescent="0.15">
      <c r="A30" s="402" t="s">
        <v>168</v>
      </c>
      <c r="B30" s="431"/>
      <c r="C30" s="431"/>
      <c r="D30" s="431"/>
      <c r="E30" s="431"/>
      <c r="F30" s="431"/>
      <c r="G30" s="431"/>
      <c r="H30" s="403"/>
      <c r="I30" s="403"/>
      <c r="J30" s="403"/>
      <c r="K30" s="403"/>
      <c r="L30" s="403"/>
      <c r="M30" s="403"/>
      <c r="N30" s="403"/>
      <c r="O30" s="403"/>
      <c r="P30" s="403"/>
      <c r="Q30" s="403"/>
      <c r="R30" s="403"/>
      <c r="S30" s="404"/>
      <c r="T30" s="348"/>
      <c r="U30" s="369"/>
      <c r="V30" s="369"/>
      <c r="W30" s="369"/>
      <c r="X30" s="369"/>
      <c r="Y30" s="369"/>
      <c r="Z30" s="369" t="s">
        <v>42</v>
      </c>
      <c r="AA30" s="369"/>
      <c r="AB30" s="369"/>
      <c r="AC30" s="369"/>
      <c r="AD30" s="369" t="s">
        <v>49</v>
      </c>
      <c r="AE30" s="369"/>
      <c r="AF30" s="369"/>
      <c r="AG30" s="369"/>
      <c r="AH30" s="369" t="s">
        <v>50</v>
      </c>
      <c r="AI30" s="369"/>
      <c r="AJ30" s="349"/>
      <c r="AO30" s="112"/>
      <c r="AP30" s="112"/>
    </row>
    <row r="31" spans="1:74" s="44" customFormat="1" ht="14.25" customHeight="1" x14ac:dyDescent="0.15">
      <c r="A31" s="405"/>
      <c r="B31" s="406"/>
      <c r="C31" s="406"/>
      <c r="D31" s="406"/>
      <c r="E31" s="406"/>
      <c r="F31" s="406"/>
      <c r="G31" s="406"/>
      <c r="H31" s="406"/>
      <c r="I31" s="406"/>
      <c r="J31" s="406"/>
      <c r="K31" s="406"/>
      <c r="L31" s="406"/>
      <c r="M31" s="406"/>
      <c r="N31" s="406"/>
      <c r="O31" s="406"/>
      <c r="P31" s="406"/>
      <c r="Q31" s="406"/>
      <c r="R31" s="406"/>
      <c r="S31" s="407"/>
      <c r="T31" s="370"/>
      <c r="U31" s="371"/>
      <c r="V31" s="371"/>
      <c r="W31" s="371"/>
      <c r="X31" s="371"/>
      <c r="Y31" s="371"/>
      <c r="Z31" s="371"/>
      <c r="AA31" s="371"/>
      <c r="AB31" s="371"/>
      <c r="AC31" s="371"/>
      <c r="AD31" s="371"/>
      <c r="AE31" s="371"/>
      <c r="AF31" s="371"/>
      <c r="AG31" s="371"/>
      <c r="AH31" s="371"/>
      <c r="AI31" s="371"/>
      <c r="AJ31" s="372"/>
      <c r="AO31" s="112"/>
      <c r="AP31" s="112"/>
    </row>
    <row r="32" spans="1:74" s="44" customFormat="1" ht="14.25" customHeight="1" x14ac:dyDescent="0.15">
      <c r="A32" s="408"/>
      <c r="B32" s="409"/>
      <c r="C32" s="409"/>
      <c r="D32" s="409"/>
      <c r="E32" s="409"/>
      <c r="F32" s="409"/>
      <c r="G32" s="409"/>
      <c r="H32" s="409"/>
      <c r="I32" s="409"/>
      <c r="J32" s="409"/>
      <c r="K32" s="409"/>
      <c r="L32" s="409"/>
      <c r="M32" s="409"/>
      <c r="N32" s="409"/>
      <c r="O32" s="409"/>
      <c r="P32" s="409"/>
      <c r="Q32" s="409"/>
      <c r="R32" s="409"/>
      <c r="S32" s="410"/>
      <c r="T32" s="373"/>
      <c r="U32" s="374"/>
      <c r="V32" s="374"/>
      <c r="W32" s="374"/>
      <c r="X32" s="374"/>
      <c r="Y32" s="374"/>
      <c r="Z32" s="374"/>
      <c r="AA32" s="374"/>
      <c r="AB32" s="374"/>
      <c r="AC32" s="374"/>
      <c r="AD32" s="374"/>
      <c r="AE32" s="374"/>
      <c r="AF32" s="374"/>
      <c r="AG32" s="374"/>
      <c r="AH32" s="374"/>
      <c r="AI32" s="374"/>
      <c r="AJ32" s="375"/>
      <c r="AO32" s="112"/>
      <c r="AP32" s="112"/>
    </row>
    <row r="33" spans="1:47" s="44" customFormat="1" ht="14.25" customHeight="1" x14ac:dyDescent="0.15">
      <c r="A33" s="405" t="s">
        <v>169</v>
      </c>
      <c r="B33" s="406"/>
      <c r="C33" s="406"/>
      <c r="D33" s="406"/>
      <c r="E33" s="406"/>
      <c r="F33" s="406"/>
      <c r="G33" s="406"/>
      <c r="H33" s="406"/>
      <c r="I33" s="406"/>
      <c r="J33" s="406"/>
      <c r="K33" s="406"/>
      <c r="L33" s="406"/>
      <c r="M33" s="406"/>
      <c r="N33" s="406"/>
      <c r="O33" s="406"/>
      <c r="P33" s="406"/>
      <c r="Q33" s="406"/>
      <c r="R33" s="406"/>
      <c r="S33" s="407"/>
      <c r="T33" s="422"/>
      <c r="U33" s="423"/>
      <c r="V33" s="423"/>
      <c r="W33" s="423"/>
      <c r="X33" s="423"/>
      <c r="Y33" s="423"/>
      <c r="Z33" s="423"/>
      <c r="AA33" s="423"/>
      <c r="AB33" s="423"/>
      <c r="AC33" s="423"/>
      <c r="AD33" s="423"/>
      <c r="AE33" s="423"/>
      <c r="AF33" s="423"/>
      <c r="AG33" s="423"/>
      <c r="AH33" s="423"/>
      <c r="AI33" s="423"/>
      <c r="AJ33" s="424"/>
      <c r="AO33" s="112"/>
      <c r="AP33" s="112"/>
    </row>
    <row r="34" spans="1:47" s="44" customFormat="1" ht="14.25" customHeight="1" x14ac:dyDescent="0.15">
      <c r="A34" s="405"/>
      <c r="B34" s="406"/>
      <c r="C34" s="406"/>
      <c r="D34" s="406"/>
      <c r="E34" s="406"/>
      <c r="F34" s="406"/>
      <c r="G34" s="406"/>
      <c r="H34" s="406"/>
      <c r="I34" s="406"/>
      <c r="J34" s="406"/>
      <c r="K34" s="406"/>
      <c r="L34" s="406"/>
      <c r="M34" s="406"/>
      <c r="N34" s="406"/>
      <c r="O34" s="406"/>
      <c r="P34" s="406"/>
      <c r="Q34" s="406"/>
      <c r="R34" s="406"/>
      <c r="S34" s="407"/>
      <c r="T34" s="425"/>
      <c r="U34" s="426"/>
      <c r="V34" s="426"/>
      <c r="W34" s="426"/>
      <c r="X34" s="426"/>
      <c r="Y34" s="426"/>
      <c r="Z34" s="426"/>
      <c r="AA34" s="426"/>
      <c r="AB34" s="426"/>
      <c r="AC34" s="426"/>
      <c r="AD34" s="426"/>
      <c r="AE34" s="426"/>
      <c r="AF34" s="426"/>
      <c r="AG34" s="426"/>
      <c r="AH34" s="426"/>
      <c r="AI34" s="426"/>
      <c r="AJ34" s="427"/>
      <c r="AO34" s="112"/>
      <c r="AP34" s="112"/>
    </row>
    <row r="35" spans="1:47" s="44" customFormat="1" ht="14.25" customHeight="1" x14ac:dyDescent="0.15">
      <c r="A35" s="405"/>
      <c r="B35" s="406"/>
      <c r="C35" s="406"/>
      <c r="D35" s="406"/>
      <c r="E35" s="406"/>
      <c r="F35" s="406"/>
      <c r="G35" s="406"/>
      <c r="H35" s="406"/>
      <c r="I35" s="406"/>
      <c r="J35" s="406"/>
      <c r="K35" s="406"/>
      <c r="L35" s="406"/>
      <c r="M35" s="406"/>
      <c r="N35" s="406"/>
      <c r="O35" s="406"/>
      <c r="P35" s="406"/>
      <c r="Q35" s="406"/>
      <c r="R35" s="406"/>
      <c r="S35" s="407"/>
      <c r="T35" s="425"/>
      <c r="U35" s="426"/>
      <c r="V35" s="426"/>
      <c r="W35" s="426"/>
      <c r="X35" s="426"/>
      <c r="Y35" s="426"/>
      <c r="Z35" s="426"/>
      <c r="AA35" s="426"/>
      <c r="AB35" s="426"/>
      <c r="AC35" s="426"/>
      <c r="AD35" s="426"/>
      <c r="AE35" s="426"/>
      <c r="AF35" s="426"/>
      <c r="AG35" s="426"/>
      <c r="AH35" s="426"/>
      <c r="AI35" s="426"/>
      <c r="AJ35" s="427"/>
      <c r="AO35" s="112"/>
      <c r="AP35" s="112"/>
    </row>
    <row r="36" spans="1:47" s="44" customFormat="1" ht="14.25" customHeight="1" x14ac:dyDescent="0.15">
      <c r="A36" s="405"/>
      <c r="B36" s="406"/>
      <c r="C36" s="406"/>
      <c r="D36" s="406"/>
      <c r="E36" s="406"/>
      <c r="F36" s="406"/>
      <c r="G36" s="406"/>
      <c r="H36" s="406"/>
      <c r="I36" s="406"/>
      <c r="J36" s="406"/>
      <c r="K36" s="406"/>
      <c r="L36" s="406"/>
      <c r="M36" s="406"/>
      <c r="N36" s="406"/>
      <c r="O36" s="406"/>
      <c r="P36" s="406"/>
      <c r="Q36" s="406"/>
      <c r="R36" s="406"/>
      <c r="S36" s="407"/>
      <c r="T36" s="425"/>
      <c r="U36" s="426"/>
      <c r="V36" s="426"/>
      <c r="W36" s="426"/>
      <c r="X36" s="426"/>
      <c r="Y36" s="426"/>
      <c r="Z36" s="426"/>
      <c r="AA36" s="426"/>
      <c r="AB36" s="426"/>
      <c r="AC36" s="426"/>
      <c r="AD36" s="426"/>
      <c r="AE36" s="426"/>
      <c r="AF36" s="426"/>
      <c r="AG36" s="426"/>
      <c r="AH36" s="426"/>
      <c r="AI36" s="426"/>
      <c r="AJ36" s="427"/>
      <c r="AO36" s="112"/>
      <c r="AP36" s="112"/>
    </row>
    <row r="37" spans="1:47" s="44" customFormat="1" ht="14.25" customHeight="1" x14ac:dyDescent="0.15">
      <c r="A37" s="405"/>
      <c r="B37" s="406"/>
      <c r="C37" s="406"/>
      <c r="D37" s="406"/>
      <c r="E37" s="406"/>
      <c r="F37" s="406"/>
      <c r="G37" s="406"/>
      <c r="H37" s="406"/>
      <c r="I37" s="406"/>
      <c r="J37" s="406"/>
      <c r="K37" s="406"/>
      <c r="L37" s="406"/>
      <c r="M37" s="406"/>
      <c r="N37" s="406"/>
      <c r="O37" s="406"/>
      <c r="P37" s="406"/>
      <c r="Q37" s="406"/>
      <c r="R37" s="406"/>
      <c r="S37" s="407"/>
      <c r="T37" s="425"/>
      <c r="U37" s="426"/>
      <c r="V37" s="426"/>
      <c r="W37" s="426"/>
      <c r="X37" s="426"/>
      <c r="Y37" s="426"/>
      <c r="Z37" s="426"/>
      <c r="AA37" s="426"/>
      <c r="AB37" s="426"/>
      <c r="AC37" s="426"/>
      <c r="AD37" s="426"/>
      <c r="AE37" s="426"/>
      <c r="AF37" s="426"/>
      <c r="AG37" s="426"/>
      <c r="AH37" s="426"/>
      <c r="AI37" s="426"/>
      <c r="AJ37" s="427"/>
      <c r="AO37" s="112"/>
      <c r="AP37" s="112"/>
    </row>
    <row r="38" spans="1:47" s="44" customFormat="1" ht="14.25" customHeight="1" x14ac:dyDescent="0.15">
      <c r="A38" s="405"/>
      <c r="B38" s="406"/>
      <c r="C38" s="406"/>
      <c r="D38" s="406"/>
      <c r="E38" s="406"/>
      <c r="F38" s="406"/>
      <c r="G38" s="406"/>
      <c r="H38" s="406"/>
      <c r="I38" s="406"/>
      <c r="J38" s="406"/>
      <c r="K38" s="406"/>
      <c r="L38" s="406"/>
      <c r="M38" s="406"/>
      <c r="N38" s="406"/>
      <c r="O38" s="406"/>
      <c r="P38" s="406"/>
      <c r="Q38" s="406"/>
      <c r="R38" s="406"/>
      <c r="S38" s="407"/>
      <c r="T38" s="425"/>
      <c r="U38" s="426"/>
      <c r="V38" s="426"/>
      <c r="W38" s="426"/>
      <c r="X38" s="426"/>
      <c r="Y38" s="426"/>
      <c r="Z38" s="426"/>
      <c r="AA38" s="426"/>
      <c r="AB38" s="426"/>
      <c r="AC38" s="426"/>
      <c r="AD38" s="426"/>
      <c r="AE38" s="426"/>
      <c r="AF38" s="426"/>
      <c r="AG38" s="426"/>
      <c r="AH38" s="426"/>
      <c r="AI38" s="426"/>
      <c r="AJ38" s="427"/>
      <c r="AO38" s="112"/>
      <c r="AP38" s="112"/>
    </row>
    <row r="39" spans="1:47" s="44" customFormat="1" ht="14.25" customHeight="1" x14ac:dyDescent="0.15">
      <c r="A39" s="408"/>
      <c r="B39" s="409"/>
      <c r="C39" s="409"/>
      <c r="D39" s="409"/>
      <c r="E39" s="409"/>
      <c r="F39" s="409"/>
      <c r="G39" s="409"/>
      <c r="H39" s="409"/>
      <c r="I39" s="409"/>
      <c r="J39" s="409"/>
      <c r="K39" s="409"/>
      <c r="L39" s="409"/>
      <c r="M39" s="409"/>
      <c r="N39" s="409"/>
      <c r="O39" s="409"/>
      <c r="P39" s="409"/>
      <c r="Q39" s="409"/>
      <c r="R39" s="409"/>
      <c r="S39" s="410"/>
      <c r="T39" s="428"/>
      <c r="U39" s="429"/>
      <c r="V39" s="429"/>
      <c r="W39" s="429"/>
      <c r="X39" s="429"/>
      <c r="Y39" s="429"/>
      <c r="Z39" s="429"/>
      <c r="AA39" s="429"/>
      <c r="AB39" s="429"/>
      <c r="AC39" s="429"/>
      <c r="AD39" s="429"/>
      <c r="AE39" s="429"/>
      <c r="AF39" s="429"/>
      <c r="AG39" s="429"/>
      <c r="AH39" s="429"/>
      <c r="AI39" s="429"/>
      <c r="AJ39" s="430"/>
      <c r="AO39" s="112"/>
      <c r="AP39" s="112"/>
    </row>
    <row r="40" spans="1:47" s="44" customFormat="1" ht="14.25" customHeight="1" x14ac:dyDescent="0.15">
      <c r="A40" s="422" t="s">
        <v>187</v>
      </c>
      <c r="B40" s="403"/>
      <c r="C40" s="403"/>
      <c r="D40" s="403"/>
      <c r="E40" s="403"/>
      <c r="F40" s="403"/>
      <c r="G40" s="403"/>
      <c r="H40" s="403"/>
      <c r="I40" s="403"/>
      <c r="J40" s="403"/>
      <c r="K40" s="403"/>
      <c r="L40" s="403"/>
      <c r="M40" s="403"/>
      <c r="N40" s="403"/>
      <c r="O40" s="403"/>
      <c r="P40" s="403"/>
      <c r="Q40" s="403"/>
      <c r="R40" s="403"/>
      <c r="S40" s="404"/>
      <c r="T40" s="422"/>
      <c r="U40" s="423"/>
      <c r="V40" s="423"/>
      <c r="W40" s="423"/>
      <c r="X40" s="423"/>
      <c r="Y40" s="423"/>
      <c r="Z40" s="423"/>
      <c r="AA40" s="423"/>
      <c r="AB40" s="423"/>
      <c r="AC40" s="423"/>
      <c r="AD40" s="423"/>
      <c r="AE40" s="423"/>
      <c r="AF40" s="423"/>
      <c r="AG40" s="423"/>
      <c r="AH40" s="423"/>
      <c r="AI40" s="423"/>
      <c r="AJ40" s="424"/>
      <c r="AO40" s="112"/>
      <c r="AP40" s="112"/>
      <c r="AU40" s="68"/>
    </row>
    <row r="41" spans="1:47" s="44" customFormat="1" ht="14.25" customHeight="1" x14ac:dyDescent="0.15">
      <c r="A41" s="405"/>
      <c r="B41" s="406"/>
      <c r="C41" s="406"/>
      <c r="D41" s="406"/>
      <c r="E41" s="406"/>
      <c r="F41" s="406"/>
      <c r="G41" s="406"/>
      <c r="H41" s="406"/>
      <c r="I41" s="406"/>
      <c r="J41" s="406"/>
      <c r="K41" s="406"/>
      <c r="L41" s="406"/>
      <c r="M41" s="406"/>
      <c r="N41" s="406"/>
      <c r="O41" s="406"/>
      <c r="P41" s="406"/>
      <c r="Q41" s="406"/>
      <c r="R41" s="406"/>
      <c r="S41" s="407"/>
      <c r="T41" s="425"/>
      <c r="U41" s="426"/>
      <c r="V41" s="426"/>
      <c r="W41" s="426"/>
      <c r="X41" s="426"/>
      <c r="Y41" s="426"/>
      <c r="Z41" s="426"/>
      <c r="AA41" s="426"/>
      <c r="AB41" s="426"/>
      <c r="AC41" s="426"/>
      <c r="AD41" s="426"/>
      <c r="AE41" s="426"/>
      <c r="AF41" s="426"/>
      <c r="AG41" s="426"/>
      <c r="AH41" s="426"/>
      <c r="AI41" s="426"/>
      <c r="AJ41" s="427"/>
      <c r="AO41" s="112"/>
      <c r="AP41" s="112"/>
    </row>
    <row r="42" spans="1:47" s="44" customFormat="1" ht="14.25" customHeight="1" x14ac:dyDescent="0.15">
      <c r="A42" s="405"/>
      <c r="B42" s="406"/>
      <c r="C42" s="406"/>
      <c r="D42" s="406"/>
      <c r="E42" s="406"/>
      <c r="F42" s="406"/>
      <c r="G42" s="406"/>
      <c r="H42" s="406"/>
      <c r="I42" s="406"/>
      <c r="J42" s="406"/>
      <c r="K42" s="406"/>
      <c r="L42" s="406"/>
      <c r="M42" s="406"/>
      <c r="N42" s="406"/>
      <c r="O42" s="406"/>
      <c r="P42" s="406"/>
      <c r="Q42" s="406"/>
      <c r="R42" s="406"/>
      <c r="S42" s="407"/>
      <c r="T42" s="425"/>
      <c r="U42" s="426"/>
      <c r="V42" s="426"/>
      <c r="W42" s="426"/>
      <c r="X42" s="426"/>
      <c r="Y42" s="426"/>
      <c r="Z42" s="426"/>
      <c r="AA42" s="426"/>
      <c r="AB42" s="426"/>
      <c r="AC42" s="426"/>
      <c r="AD42" s="426"/>
      <c r="AE42" s="426"/>
      <c r="AF42" s="426"/>
      <c r="AG42" s="426"/>
      <c r="AH42" s="426"/>
      <c r="AI42" s="426"/>
      <c r="AJ42" s="427"/>
      <c r="AO42" s="112"/>
      <c r="AP42" s="112"/>
    </row>
    <row r="43" spans="1:47" s="44" customFormat="1" ht="14.25" customHeight="1" x14ac:dyDescent="0.15">
      <c r="A43" s="405"/>
      <c r="B43" s="406"/>
      <c r="C43" s="406"/>
      <c r="D43" s="406"/>
      <c r="E43" s="406"/>
      <c r="F43" s="406"/>
      <c r="G43" s="406"/>
      <c r="H43" s="406"/>
      <c r="I43" s="406"/>
      <c r="J43" s="406"/>
      <c r="K43" s="406"/>
      <c r="L43" s="406"/>
      <c r="M43" s="406"/>
      <c r="N43" s="406"/>
      <c r="O43" s="406"/>
      <c r="P43" s="406"/>
      <c r="Q43" s="406"/>
      <c r="R43" s="406"/>
      <c r="S43" s="407"/>
      <c r="T43" s="425"/>
      <c r="U43" s="426"/>
      <c r="V43" s="426"/>
      <c r="W43" s="426"/>
      <c r="X43" s="426"/>
      <c r="Y43" s="426"/>
      <c r="Z43" s="426"/>
      <c r="AA43" s="426"/>
      <c r="AB43" s="426"/>
      <c r="AC43" s="426"/>
      <c r="AD43" s="426"/>
      <c r="AE43" s="426"/>
      <c r="AF43" s="426"/>
      <c r="AG43" s="426"/>
      <c r="AH43" s="426"/>
      <c r="AI43" s="426"/>
      <c r="AJ43" s="427"/>
      <c r="AO43" s="112"/>
      <c r="AP43" s="112"/>
    </row>
    <row r="44" spans="1:47" s="44" customFormat="1" ht="14.25" customHeight="1" x14ac:dyDescent="0.15">
      <c r="A44" s="405"/>
      <c r="B44" s="406"/>
      <c r="C44" s="406"/>
      <c r="D44" s="406"/>
      <c r="E44" s="406"/>
      <c r="F44" s="406"/>
      <c r="G44" s="406"/>
      <c r="H44" s="406"/>
      <c r="I44" s="406"/>
      <c r="J44" s="406"/>
      <c r="K44" s="406"/>
      <c r="L44" s="406"/>
      <c r="M44" s="406"/>
      <c r="N44" s="406"/>
      <c r="O44" s="406"/>
      <c r="P44" s="406"/>
      <c r="Q44" s="406"/>
      <c r="R44" s="406"/>
      <c r="S44" s="407"/>
      <c r="T44" s="425"/>
      <c r="U44" s="426"/>
      <c r="V44" s="426"/>
      <c r="W44" s="426"/>
      <c r="X44" s="426"/>
      <c r="Y44" s="426"/>
      <c r="Z44" s="426"/>
      <c r="AA44" s="426"/>
      <c r="AB44" s="426"/>
      <c r="AC44" s="426"/>
      <c r="AD44" s="426"/>
      <c r="AE44" s="426"/>
      <c r="AF44" s="426"/>
      <c r="AG44" s="426"/>
      <c r="AH44" s="426"/>
      <c r="AI44" s="426"/>
      <c r="AJ44" s="427"/>
      <c r="AO44" s="112"/>
      <c r="AP44" s="112"/>
    </row>
    <row r="45" spans="1:47" s="44" customFormat="1" ht="14.25" customHeight="1" x14ac:dyDescent="0.15">
      <c r="A45" s="405"/>
      <c r="B45" s="406"/>
      <c r="C45" s="406"/>
      <c r="D45" s="406"/>
      <c r="E45" s="406"/>
      <c r="F45" s="406"/>
      <c r="G45" s="406"/>
      <c r="H45" s="406"/>
      <c r="I45" s="406"/>
      <c r="J45" s="406"/>
      <c r="K45" s="406"/>
      <c r="L45" s="406"/>
      <c r="M45" s="406"/>
      <c r="N45" s="406"/>
      <c r="O45" s="406"/>
      <c r="P45" s="406"/>
      <c r="Q45" s="406"/>
      <c r="R45" s="406"/>
      <c r="S45" s="407"/>
      <c r="T45" s="425"/>
      <c r="U45" s="426"/>
      <c r="V45" s="426"/>
      <c r="W45" s="426"/>
      <c r="X45" s="426"/>
      <c r="Y45" s="426"/>
      <c r="Z45" s="426"/>
      <c r="AA45" s="426"/>
      <c r="AB45" s="426"/>
      <c r="AC45" s="426"/>
      <c r="AD45" s="426"/>
      <c r="AE45" s="426"/>
      <c r="AF45" s="426"/>
      <c r="AG45" s="426"/>
      <c r="AH45" s="426"/>
      <c r="AI45" s="426"/>
      <c r="AJ45" s="427"/>
      <c r="AO45" s="112"/>
      <c r="AP45" s="112"/>
    </row>
    <row r="46" spans="1:47" s="44" customFormat="1" ht="14.25" customHeight="1" x14ac:dyDescent="0.15">
      <c r="A46" s="408"/>
      <c r="B46" s="409"/>
      <c r="C46" s="409"/>
      <c r="D46" s="409"/>
      <c r="E46" s="409"/>
      <c r="F46" s="409"/>
      <c r="G46" s="409"/>
      <c r="H46" s="409"/>
      <c r="I46" s="409"/>
      <c r="J46" s="409"/>
      <c r="K46" s="409"/>
      <c r="L46" s="409"/>
      <c r="M46" s="409"/>
      <c r="N46" s="409"/>
      <c r="O46" s="409"/>
      <c r="P46" s="409"/>
      <c r="Q46" s="409"/>
      <c r="R46" s="409"/>
      <c r="S46" s="410"/>
      <c r="T46" s="428"/>
      <c r="U46" s="429"/>
      <c r="V46" s="429"/>
      <c r="W46" s="429"/>
      <c r="X46" s="429"/>
      <c r="Y46" s="429"/>
      <c r="Z46" s="429"/>
      <c r="AA46" s="429"/>
      <c r="AB46" s="429"/>
      <c r="AC46" s="429"/>
      <c r="AD46" s="429"/>
      <c r="AE46" s="429"/>
      <c r="AF46" s="429"/>
      <c r="AG46" s="429"/>
      <c r="AH46" s="429"/>
      <c r="AI46" s="429"/>
      <c r="AJ46" s="430"/>
      <c r="AO46" s="112"/>
      <c r="AP46" s="112"/>
    </row>
    <row r="47" spans="1:47" s="44" customFormat="1" ht="14.25" customHeight="1" x14ac:dyDescent="0.15">
      <c r="A47" s="402" t="s">
        <v>170</v>
      </c>
      <c r="B47" s="403"/>
      <c r="C47" s="403"/>
      <c r="D47" s="403"/>
      <c r="E47" s="403"/>
      <c r="F47" s="403"/>
      <c r="G47" s="403"/>
      <c r="H47" s="403"/>
      <c r="I47" s="403"/>
      <c r="J47" s="403"/>
      <c r="K47" s="403"/>
      <c r="L47" s="403"/>
      <c r="M47" s="403"/>
      <c r="N47" s="403"/>
      <c r="O47" s="403"/>
      <c r="P47" s="403"/>
      <c r="Q47" s="403"/>
      <c r="R47" s="403"/>
      <c r="S47" s="404"/>
      <c r="T47" s="348" t="s">
        <v>171</v>
      </c>
      <c r="U47" s="369"/>
      <c r="V47" s="369"/>
      <c r="W47" s="369"/>
      <c r="X47" s="369"/>
      <c r="Y47" s="369" t="s">
        <v>59</v>
      </c>
      <c r="Z47" s="369"/>
      <c r="AA47" s="369"/>
      <c r="AB47" s="369"/>
      <c r="AC47" s="369" t="s">
        <v>42</v>
      </c>
      <c r="AD47" s="369"/>
      <c r="AE47" s="369"/>
      <c r="AF47" s="369" t="s">
        <v>49</v>
      </c>
      <c r="AG47" s="369"/>
      <c r="AH47" s="369"/>
      <c r="AI47" s="369" t="s">
        <v>43</v>
      </c>
      <c r="AJ47" s="349"/>
      <c r="AO47" s="112"/>
      <c r="AP47" s="112"/>
    </row>
    <row r="48" spans="1:47" s="44" customFormat="1" ht="14.25" customHeight="1" x14ac:dyDescent="0.15">
      <c r="A48" s="405"/>
      <c r="B48" s="406"/>
      <c r="C48" s="406"/>
      <c r="D48" s="406"/>
      <c r="E48" s="406"/>
      <c r="F48" s="406"/>
      <c r="G48" s="406"/>
      <c r="H48" s="406"/>
      <c r="I48" s="406"/>
      <c r="J48" s="406"/>
      <c r="K48" s="406"/>
      <c r="L48" s="406"/>
      <c r="M48" s="406"/>
      <c r="N48" s="406"/>
      <c r="O48" s="406"/>
      <c r="P48" s="406"/>
      <c r="Q48" s="406"/>
      <c r="R48" s="406"/>
      <c r="S48" s="407"/>
      <c r="T48" s="370"/>
      <c r="U48" s="371"/>
      <c r="V48" s="371"/>
      <c r="W48" s="371"/>
      <c r="X48" s="371"/>
      <c r="Y48" s="371"/>
      <c r="Z48" s="371"/>
      <c r="AA48" s="371"/>
      <c r="AB48" s="371"/>
      <c r="AC48" s="371"/>
      <c r="AD48" s="371"/>
      <c r="AE48" s="371"/>
      <c r="AF48" s="371"/>
      <c r="AG48" s="371"/>
      <c r="AH48" s="371"/>
      <c r="AI48" s="371"/>
      <c r="AJ48" s="372"/>
      <c r="AO48" s="112"/>
      <c r="AP48" s="112"/>
    </row>
    <row r="49" spans="1:74" s="44" customFormat="1" ht="14.25" customHeight="1" x14ac:dyDescent="0.15">
      <c r="A49" s="408"/>
      <c r="B49" s="409"/>
      <c r="C49" s="409"/>
      <c r="D49" s="409"/>
      <c r="E49" s="409"/>
      <c r="F49" s="409"/>
      <c r="G49" s="409"/>
      <c r="H49" s="409"/>
      <c r="I49" s="409"/>
      <c r="J49" s="409"/>
      <c r="K49" s="409"/>
      <c r="L49" s="409"/>
      <c r="M49" s="409"/>
      <c r="N49" s="409"/>
      <c r="O49" s="409"/>
      <c r="P49" s="409"/>
      <c r="Q49" s="409"/>
      <c r="R49" s="409"/>
      <c r="S49" s="410"/>
      <c r="T49" s="373"/>
      <c r="U49" s="374"/>
      <c r="V49" s="374"/>
      <c r="W49" s="374"/>
      <c r="X49" s="374"/>
      <c r="Y49" s="374"/>
      <c r="Z49" s="374"/>
      <c r="AA49" s="374"/>
      <c r="AB49" s="374"/>
      <c r="AC49" s="374"/>
      <c r="AD49" s="374"/>
      <c r="AE49" s="374"/>
      <c r="AF49" s="374"/>
      <c r="AG49" s="374"/>
      <c r="AH49" s="374"/>
      <c r="AI49" s="374"/>
      <c r="AJ49" s="375"/>
      <c r="AO49" s="112"/>
      <c r="AP49" s="112"/>
    </row>
    <row r="50" spans="1:74" s="44" customFormat="1" ht="14.25" customHeight="1" x14ac:dyDescent="0.15">
      <c r="A50" s="108" t="s">
        <v>37</v>
      </c>
      <c r="B50" s="58"/>
      <c r="C50" s="58" t="s">
        <v>172</v>
      </c>
      <c r="D50" s="58"/>
      <c r="E50" s="58"/>
      <c r="F50" s="58"/>
      <c r="G50" s="58"/>
      <c r="H50" s="58"/>
      <c r="I50" s="58"/>
      <c r="J50" s="58"/>
      <c r="K50" s="58"/>
      <c r="L50" s="58"/>
      <c r="M50" s="58"/>
      <c r="N50" s="58"/>
      <c r="O50" s="58"/>
      <c r="P50" s="58"/>
      <c r="Q50" s="58"/>
      <c r="R50" s="58"/>
      <c r="S50" s="58"/>
      <c r="T50" s="59"/>
      <c r="U50" s="58"/>
      <c r="V50" s="58"/>
      <c r="W50" s="58"/>
      <c r="X50" s="58"/>
      <c r="Y50" s="58"/>
      <c r="Z50" s="58"/>
      <c r="AA50" s="58"/>
      <c r="AB50" s="58"/>
      <c r="AC50" s="58"/>
      <c r="AD50" s="58"/>
      <c r="AE50" s="58"/>
      <c r="AF50" s="58"/>
      <c r="AG50" s="58"/>
      <c r="AH50" s="58"/>
      <c r="AI50" s="58"/>
      <c r="AJ50" s="59"/>
      <c r="AO50" s="112"/>
      <c r="AP50" s="112"/>
    </row>
    <row r="51" spans="1:74" s="44" customFormat="1" ht="14.25" customHeight="1" x14ac:dyDescent="0.15">
      <c r="A51" s="71"/>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O51" s="112"/>
      <c r="AP51" s="112"/>
    </row>
    <row r="52" spans="1:74" s="44" customFormat="1" ht="14.25" customHeight="1" x14ac:dyDescent="0.15">
      <c r="A52" s="108"/>
      <c r="B52" s="58"/>
      <c r="C52" s="70"/>
      <c r="D52" s="70"/>
      <c r="E52" s="70"/>
      <c r="F52" s="70"/>
      <c r="G52" s="70"/>
      <c r="H52" s="109"/>
      <c r="I52" s="109"/>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O52" s="112"/>
      <c r="AP52" s="112"/>
      <c r="AR52" s="73"/>
      <c r="AS52" s="73"/>
      <c r="AT52" s="73"/>
      <c r="AU52" s="73"/>
      <c r="AV52" s="73"/>
      <c r="AW52" s="73"/>
      <c r="AX52" s="73"/>
      <c r="AY52" s="73"/>
      <c r="AZ52" s="73"/>
      <c r="BA52" s="73"/>
      <c r="BB52" s="73"/>
      <c r="BC52" s="73"/>
      <c r="BD52" s="73"/>
    </row>
    <row r="53" spans="1:74" s="44" customFormat="1" ht="14.25" customHeight="1" x14ac:dyDescent="0.15">
      <c r="A53" s="108"/>
      <c r="B53" s="58"/>
      <c r="C53" s="58"/>
      <c r="D53" s="58"/>
      <c r="E53" s="58"/>
      <c r="F53" s="58"/>
      <c r="G53" s="58"/>
      <c r="H53" s="109"/>
      <c r="I53" s="109"/>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O53" s="73"/>
      <c r="AP53" s="52"/>
      <c r="AQ53" s="52"/>
      <c r="AR53" s="52"/>
      <c r="AS53" s="52"/>
      <c r="AT53" s="52"/>
      <c r="AU53" s="52"/>
      <c r="AV53" s="52"/>
      <c r="AW53" s="112"/>
    </row>
    <row r="54" spans="1:74" s="44" customFormat="1" ht="14.25" customHeight="1" x14ac:dyDescent="0.15">
      <c r="A54" s="108"/>
      <c r="B54" s="71"/>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P54" s="51"/>
      <c r="AQ54" s="51"/>
      <c r="AR54" s="51"/>
      <c r="AS54" s="51"/>
      <c r="AT54" s="51"/>
      <c r="AU54" s="51"/>
      <c r="AV54" s="112"/>
      <c r="AW54" s="112"/>
    </row>
    <row r="55" spans="1:74" s="44" customFormat="1" ht="14.25" customHeight="1" x14ac:dyDescent="0.15">
      <c r="A55" s="10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row>
    <row r="56" spans="1:74" ht="14.25" customHeight="1" x14ac:dyDescent="0.15">
      <c r="A56" s="73"/>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row>
    <row r="57" spans="1:74" ht="14.25" customHeight="1" x14ac:dyDescent="0.15">
      <c r="A57" s="73"/>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row>
    <row r="58" spans="1:74" ht="20.100000000000001" customHeight="1" x14ac:dyDescent="0.15">
      <c r="A58" s="7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row>
    <row r="59" spans="1:74" ht="20.100000000000001" customHeight="1" x14ac:dyDescent="0.15">
      <c r="A59" s="73"/>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row>
    <row r="60" spans="1:74" ht="20.100000000000001" customHeight="1" x14ac:dyDescent="0.15">
      <c r="A60" s="73"/>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row>
    <row r="61" spans="1:74" ht="20.100000000000001" customHeight="1" x14ac:dyDescent="0.15">
      <c r="A61" s="73"/>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row>
    <row r="62" spans="1:74" ht="20.100000000000001" customHeight="1" x14ac:dyDescent="0.15">
      <c r="A62" s="73"/>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row>
    <row r="63" spans="1:74" ht="20.100000000000001" customHeight="1" x14ac:dyDescent="0.15">
      <c r="A63" s="7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row>
    <row r="64" spans="1:74" ht="20.100000000000001" customHeight="1" x14ac:dyDescent="0.15">
      <c r="A64" s="73"/>
    </row>
    <row r="65" spans="1:1" ht="20.100000000000001" customHeight="1" x14ac:dyDescent="0.15">
      <c r="A65" s="73"/>
    </row>
    <row r="66" spans="1:1" ht="20.100000000000001" customHeight="1" x14ac:dyDescent="0.15">
      <c r="A66" s="73"/>
    </row>
    <row r="67" spans="1:1" ht="20.100000000000001" customHeight="1" x14ac:dyDescent="0.15">
      <c r="A67" s="73"/>
    </row>
    <row r="68" spans="1:1" ht="20.100000000000001" customHeight="1" x14ac:dyDescent="0.15">
      <c r="A68" s="73"/>
    </row>
    <row r="69" spans="1:1" ht="20.100000000000001" customHeight="1" x14ac:dyDescent="0.15">
      <c r="A69" s="73"/>
    </row>
    <row r="70" spans="1:1" ht="20.100000000000001" customHeight="1" x14ac:dyDescent="0.15">
      <c r="A70" s="73"/>
    </row>
    <row r="71" spans="1:1" ht="20.100000000000001" customHeight="1" x14ac:dyDescent="0.15">
      <c r="A71" s="73"/>
    </row>
    <row r="72" spans="1:1" ht="20.100000000000001" customHeight="1" x14ac:dyDescent="0.15">
      <c r="A72" s="73"/>
    </row>
    <row r="73" spans="1:1" ht="20.100000000000001" customHeight="1" x14ac:dyDescent="0.15">
      <c r="A73" s="73"/>
    </row>
    <row r="74" spans="1:1" ht="20.100000000000001" customHeight="1" x14ac:dyDescent="0.15">
      <c r="A74" s="73"/>
    </row>
    <row r="75" spans="1:1" ht="20.100000000000001" customHeight="1" x14ac:dyDescent="0.15">
      <c r="A75" s="73"/>
    </row>
    <row r="76" spans="1:1" ht="20.100000000000001" customHeight="1" x14ac:dyDescent="0.15">
      <c r="A76" s="73"/>
    </row>
    <row r="77" spans="1:1" ht="20.100000000000001" customHeight="1" x14ac:dyDescent="0.15">
      <c r="A77" s="73"/>
    </row>
    <row r="78" spans="1:1" ht="20.100000000000001" customHeight="1" x14ac:dyDescent="0.15">
      <c r="A78" s="73"/>
    </row>
    <row r="79" spans="1:1" ht="20.100000000000001" customHeight="1" x14ac:dyDescent="0.15">
      <c r="A79" s="73"/>
    </row>
    <row r="80" spans="1:1" ht="20.100000000000001" customHeight="1" x14ac:dyDescent="0.15">
      <c r="A80" s="73"/>
    </row>
    <row r="81" spans="1:1" ht="20.100000000000001" customHeight="1" x14ac:dyDescent="0.15">
      <c r="A81" s="73"/>
    </row>
    <row r="82" spans="1:1" ht="20.100000000000001" customHeight="1" x14ac:dyDescent="0.15">
      <c r="A82" s="73"/>
    </row>
    <row r="83" spans="1:1" ht="20.100000000000001" customHeight="1" x14ac:dyDescent="0.15">
      <c r="A83" s="73"/>
    </row>
    <row r="84" spans="1:1" ht="20.100000000000001" customHeight="1" x14ac:dyDescent="0.15">
      <c r="A84" s="73"/>
    </row>
    <row r="85" spans="1:1" ht="20.100000000000001" customHeight="1" x14ac:dyDescent="0.15">
      <c r="A85" s="73"/>
    </row>
    <row r="86" spans="1:1" ht="20.100000000000001" customHeight="1" x14ac:dyDescent="0.15">
      <c r="A86" s="73"/>
    </row>
    <row r="87" spans="1:1" ht="20.100000000000001" customHeight="1" x14ac:dyDescent="0.15">
      <c r="A87" s="73"/>
    </row>
    <row r="88" spans="1:1" ht="20.100000000000001" customHeight="1" x14ac:dyDescent="0.15">
      <c r="A88" s="73"/>
    </row>
    <row r="89" spans="1:1" ht="20.100000000000001" customHeight="1" x14ac:dyDescent="0.15">
      <c r="A89" s="73"/>
    </row>
    <row r="90" spans="1:1" ht="20.100000000000001" customHeight="1" x14ac:dyDescent="0.15">
      <c r="A90" s="73"/>
    </row>
    <row r="91" spans="1:1" ht="20.100000000000001" customHeight="1" x14ac:dyDescent="0.15">
      <c r="A91" s="73"/>
    </row>
    <row r="92" spans="1:1" ht="20.100000000000001" customHeight="1" x14ac:dyDescent="0.15">
      <c r="A92" s="73"/>
    </row>
    <row r="93" spans="1:1" ht="20.100000000000001" customHeight="1" x14ac:dyDescent="0.15">
      <c r="A93" s="73"/>
    </row>
    <row r="94" spans="1:1" ht="20.100000000000001" customHeight="1" x14ac:dyDescent="0.15">
      <c r="A94" s="73"/>
    </row>
    <row r="95" spans="1:1" ht="20.100000000000001" customHeight="1" x14ac:dyDescent="0.15">
      <c r="A95" s="73"/>
    </row>
    <row r="96" spans="1:1" ht="20.100000000000001" customHeight="1" x14ac:dyDescent="0.15">
      <c r="A96" s="73"/>
    </row>
    <row r="97" spans="1:1" ht="20.100000000000001" customHeight="1" x14ac:dyDescent="0.15">
      <c r="A97" s="73"/>
    </row>
    <row r="98" spans="1:1" ht="20.100000000000001" customHeight="1" x14ac:dyDescent="0.15">
      <c r="A98" s="73"/>
    </row>
    <row r="99" spans="1:1" ht="20.100000000000001" customHeight="1" x14ac:dyDescent="0.15">
      <c r="A99" s="73"/>
    </row>
    <row r="100" spans="1:1" ht="20.100000000000001" customHeight="1" x14ac:dyDescent="0.15">
      <c r="A100" s="73"/>
    </row>
    <row r="101" spans="1:1" ht="20.100000000000001" customHeight="1" x14ac:dyDescent="0.15">
      <c r="A101" s="73"/>
    </row>
    <row r="102" spans="1:1" ht="20.100000000000001" customHeight="1" x14ac:dyDescent="0.15">
      <c r="A102" s="73"/>
    </row>
    <row r="103" spans="1:1" ht="20.100000000000001" customHeight="1" x14ac:dyDescent="0.15">
      <c r="A103" s="73"/>
    </row>
    <row r="104" spans="1:1" ht="20.100000000000001" customHeight="1" x14ac:dyDescent="0.15">
      <c r="A104" s="73"/>
    </row>
    <row r="105" spans="1:1" ht="20.100000000000001" customHeight="1" x14ac:dyDescent="0.15">
      <c r="A105" s="73"/>
    </row>
    <row r="106" spans="1:1" ht="20.100000000000001" customHeight="1" x14ac:dyDescent="0.15">
      <c r="A106" s="73"/>
    </row>
    <row r="107" spans="1:1" ht="20.100000000000001" customHeight="1" x14ac:dyDescent="0.15">
      <c r="A107" s="73"/>
    </row>
    <row r="108" spans="1:1" ht="20.100000000000001" customHeight="1" x14ac:dyDescent="0.15">
      <c r="A108" s="73"/>
    </row>
    <row r="109" spans="1:1" ht="20.100000000000001" customHeight="1" x14ac:dyDescent="0.15">
      <c r="A109" s="73"/>
    </row>
    <row r="110" spans="1:1" ht="20.100000000000001" customHeight="1" x14ac:dyDescent="0.15">
      <c r="A110" s="73"/>
    </row>
    <row r="111" spans="1:1" ht="20.100000000000001" customHeight="1" x14ac:dyDescent="0.15">
      <c r="A111" s="73"/>
    </row>
    <row r="112" spans="1:1" ht="20.100000000000001" customHeight="1" x14ac:dyDescent="0.15">
      <c r="A112" s="73"/>
    </row>
    <row r="113" spans="1:1" ht="20.100000000000001" customHeight="1" x14ac:dyDescent="0.15">
      <c r="A113" s="73"/>
    </row>
    <row r="114" spans="1:1" ht="20.100000000000001" customHeight="1" x14ac:dyDescent="0.15">
      <c r="A114" s="73"/>
    </row>
    <row r="115" spans="1:1" ht="20.100000000000001" customHeight="1" x14ac:dyDescent="0.15">
      <c r="A115" s="73"/>
    </row>
    <row r="116" spans="1:1" ht="20.100000000000001" customHeight="1" x14ac:dyDescent="0.15">
      <c r="A116" s="73"/>
    </row>
    <row r="117" spans="1:1" ht="20.100000000000001" customHeight="1" x14ac:dyDescent="0.15">
      <c r="A117" s="73"/>
    </row>
    <row r="118" spans="1:1" ht="20.100000000000001" customHeight="1" x14ac:dyDescent="0.15">
      <c r="A118" s="73"/>
    </row>
    <row r="119" spans="1:1" ht="20.100000000000001" customHeight="1" x14ac:dyDescent="0.15">
      <c r="A119" s="73"/>
    </row>
    <row r="120" spans="1:1" ht="20.100000000000001" customHeight="1" x14ac:dyDescent="0.15">
      <c r="A120" s="73"/>
    </row>
    <row r="121" spans="1:1" ht="20.100000000000001" customHeight="1" x14ac:dyDescent="0.15">
      <c r="A121" s="73"/>
    </row>
    <row r="122" spans="1:1" ht="20.100000000000001" customHeight="1" x14ac:dyDescent="0.15">
      <c r="A122" s="73"/>
    </row>
    <row r="123" spans="1:1" ht="20.100000000000001" customHeight="1" x14ac:dyDescent="0.15">
      <c r="A123" s="73"/>
    </row>
    <row r="124" spans="1:1" ht="20.100000000000001" customHeight="1" x14ac:dyDescent="0.15">
      <c r="A124" s="73"/>
    </row>
    <row r="125" spans="1:1" ht="20.100000000000001" customHeight="1" x14ac:dyDescent="0.15">
      <c r="A125" s="73"/>
    </row>
    <row r="126" spans="1:1" ht="20.100000000000001" customHeight="1" x14ac:dyDescent="0.15">
      <c r="A126" s="73"/>
    </row>
    <row r="127" spans="1:1" ht="20.100000000000001" customHeight="1" x14ac:dyDescent="0.15">
      <c r="A127" s="73"/>
    </row>
    <row r="128" spans="1:1" ht="20.100000000000001" customHeight="1" x14ac:dyDescent="0.15">
      <c r="A128" s="73"/>
    </row>
    <row r="129" spans="1:1" ht="20.100000000000001" customHeight="1" x14ac:dyDescent="0.15">
      <c r="A129" s="73"/>
    </row>
    <row r="130" spans="1:1" ht="20.100000000000001" customHeight="1" x14ac:dyDescent="0.15">
      <c r="A130" s="73"/>
    </row>
    <row r="131" spans="1:1" ht="20.100000000000001" customHeight="1" x14ac:dyDescent="0.15">
      <c r="A131" s="73"/>
    </row>
    <row r="132" spans="1:1" ht="20.100000000000001" customHeight="1" x14ac:dyDescent="0.15">
      <c r="A132" s="73"/>
    </row>
    <row r="133" spans="1:1" ht="20.100000000000001" customHeight="1" x14ac:dyDescent="0.15">
      <c r="A133" s="73"/>
    </row>
    <row r="134" spans="1:1" ht="20.100000000000001" customHeight="1" x14ac:dyDescent="0.15">
      <c r="A134" s="73"/>
    </row>
    <row r="135" spans="1:1" ht="20.100000000000001" customHeight="1" x14ac:dyDescent="0.15">
      <c r="A135" s="73"/>
    </row>
    <row r="136" spans="1:1" ht="20.100000000000001" customHeight="1" x14ac:dyDescent="0.15">
      <c r="A136" s="73"/>
    </row>
    <row r="137" spans="1:1" ht="20.100000000000001" customHeight="1" x14ac:dyDescent="0.15">
      <c r="A137" s="73"/>
    </row>
    <row r="138" spans="1:1" ht="20.100000000000001" customHeight="1" x14ac:dyDescent="0.15">
      <c r="A138" s="73"/>
    </row>
    <row r="139" spans="1:1" ht="20.100000000000001" customHeight="1" x14ac:dyDescent="0.15">
      <c r="A139" s="73"/>
    </row>
    <row r="140" spans="1:1" ht="20.100000000000001" customHeight="1" x14ac:dyDescent="0.15">
      <c r="A140" s="73"/>
    </row>
    <row r="141" spans="1:1" ht="20.100000000000001" customHeight="1" x14ac:dyDescent="0.15">
      <c r="A141" s="73"/>
    </row>
    <row r="142" spans="1:1" ht="20.100000000000001" customHeight="1" x14ac:dyDescent="0.15">
      <c r="A142" s="73"/>
    </row>
    <row r="143" spans="1:1" ht="20.100000000000001" customHeight="1" x14ac:dyDescent="0.15">
      <c r="A143" s="73"/>
    </row>
    <row r="144" spans="1:1" ht="20.100000000000001" customHeight="1" x14ac:dyDescent="0.15">
      <c r="A144" s="73"/>
    </row>
    <row r="145" spans="1:1" ht="20.100000000000001" customHeight="1" x14ac:dyDescent="0.15">
      <c r="A145" s="73"/>
    </row>
    <row r="146" spans="1:1" ht="20.100000000000001" customHeight="1" x14ac:dyDescent="0.15">
      <c r="A146" s="73"/>
    </row>
    <row r="147" spans="1:1" ht="20.100000000000001" customHeight="1" x14ac:dyDescent="0.15">
      <c r="A147" s="73"/>
    </row>
    <row r="148" spans="1:1" ht="20.100000000000001" customHeight="1" x14ac:dyDescent="0.15">
      <c r="A148" s="73"/>
    </row>
    <row r="149" spans="1:1" ht="20.100000000000001" customHeight="1" x14ac:dyDescent="0.15">
      <c r="A149" s="73"/>
    </row>
    <row r="150" spans="1:1" ht="20.100000000000001" customHeight="1" x14ac:dyDescent="0.15">
      <c r="A150" s="73"/>
    </row>
    <row r="151" spans="1:1" ht="20.100000000000001" customHeight="1" x14ac:dyDescent="0.15">
      <c r="A151" s="73"/>
    </row>
    <row r="152" spans="1:1" ht="20.100000000000001" customHeight="1" x14ac:dyDescent="0.15">
      <c r="A152" s="73"/>
    </row>
    <row r="153" spans="1:1" ht="20.100000000000001" customHeight="1" x14ac:dyDescent="0.15">
      <c r="A153" s="73"/>
    </row>
    <row r="154" spans="1:1" ht="20.100000000000001" customHeight="1" x14ac:dyDescent="0.15">
      <c r="A154" s="73"/>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9"/>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AN27" sqref="AN27"/>
    </sheetView>
  </sheetViews>
  <sheetFormatPr defaultColWidth="2.875" defaultRowHeight="14.85" customHeight="1" x14ac:dyDescent="0.15"/>
  <cols>
    <col min="1" max="1" width="5.5" style="16" customWidth="1"/>
    <col min="2" max="33" width="2.875" style="16"/>
    <col min="34" max="34" width="2.875" style="16" customWidth="1"/>
    <col min="35" max="16384" width="2.875" style="16"/>
  </cols>
  <sheetData>
    <row r="1" spans="1:71" ht="15" customHeight="1" x14ac:dyDescent="0.15">
      <c r="A1" s="13" t="s">
        <v>118</v>
      </c>
      <c r="B1" s="13"/>
      <c r="C1" s="13"/>
      <c r="D1" s="13"/>
      <c r="E1" s="13"/>
      <c r="F1" s="13"/>
      <c r="G1" s="13"/>
      <c r="H1" s="13"/>
      <c r="I1" s="13"/>
      <c r="J1" s="13"/>
      <c r="K1" s="13"/>
      <c r="L1" s="13"/>
      <c r="M1" s="13"/>
      <c r="N1" s="14"/>
      <c r="O1" s="13"/>
      <c r="P1" s="13"/>
      <c r="Q1" s="13"/>
      <c r="R1" s="13"/>
      <c r="S1" s="13"/>
      <c r="T1" s="13"/>
      <c r="U1" s="13"/>
      <c r="V1" s="13"/>
      <c r="W1" s="15"/>
      <c r="X1" s="15"/>
      <c r="Y1" s="15"/>
      <c r="Z1" s="15"/>
      <c r="AA1" s="15"/>
      <c r="AB1" s="15"/>
      <c r="AC1" s="15"/>
      <c r="AD1" s="15"/>
      <c r="AE1" s="15"/>
      <c r="AF1" s="13"/>
      <c r="AG1" s="13"/>
      <c r="AH1" s="13"/>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x14ac:dyDescent="0.15">
      <c r="A2" s="13"/>
      <c r="B2" s="13"/>
      <c r="C2" s="13"/>
      <c r="D2" s="13"/>
      <c r="E2" s="13"/>
      <c r="F2" s="13"/>
      <c r="G2" s="13"/>
      <c r="H2" s="13"/>
      <c r="I2" s="13"/>
      <c r="J2" s="13"/>
      <c r="K2" s="13"/>
      <c r="L2" s="13"/>
      <c r="M2" s="13"/>
      <c r="N2" s="13"/>
      <c r="O2" s="13"/>
      <c r="P2" s="13"/>
      <c r="Q2" s="13"/>
      <c r="R2" s="13"/>
      <c r="S2" s="13"/>
      <c r="T2" s="13"/>
      <c r="U2" s="13"/>
      <c r="V2" s="13"/>
      <c r="W2" s="18"/>
      <c r="X2" s="18"/>
      <c r="Y2" s="18"/>
      <c r="Z2" s="18"/>
      <c r="AA2" s="18"/>
      <c r="AB2" s="18"/>
      <c r="AC2" s="18"/>
      <c r="AD2" s="18"/>
      <c r="AE2" s="18"/>
      <c r="AF2" s="18"/>
      <c r="AG2" s="18"/>
      <c r="AH2" s="18"/>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x14ac:dyDescent="0.15">
      <c r="A3" s="13"/>
      <c r="B3" s="13"/>
      <c r="C3" s="13"/>
      <c r="D3" s="13" t="s">
        <v>119</v>
      </c>
      <c r="F3" s="13"/>
      <c r="G3" s="13"/>
      <c r="H3" s="13"/>
      <c r="I3" s="13"/>
      <c r="J3" s="13"/>
      <c r="K3" s="13"/>
      <c r="L3" s="13"/>
      <c r="M3" s="13"/>
      <c r="N3" s="13"/>
      <c r="O3" s="13"/>
      <c r="P3" s="13"/>
      <c r="Q3" s="13"/>
      <c r="R3" s="13"/>
      <c r="S3" s="13"/>
      <c r="T3" s="13"/>
      <c r="U3" s="13"/>
      <c r="V3" s="18"/>
      <c r="W3" s="18"/>
      <c r="X3" s="18"/>
      <c r="Y3" s="18"/>
      <c r="Z3" s="18"/>
      <c r="AA3" s="18"/>
      <c r="AB3" s="18"/>
      <c r="AC3" s="18"/>
      <c r="AD3" s="18"/>
      <c r="AE3" s="18"/>
      <c r="AF3" s="18"/>
      <c r="AG3" s="18"/>
      <c r="AH3" s="18"/>
      <c r="AI3" s="19"/>
      <c r="AL3" s="17"/>
      <c r="AM3" s="17"/>
      <c r="AN3" s="17"/>
      <c r="AO3" s="17"/>
      <c r="AP3" s="17"/>
      <c r="AQ3" s="17"/>
      <c r="AR3" s="17"/>
      <c r="AS3" s="17"/>
      <c r="AT3" s="17"/>
      <c r="AU3" s="17"/>
      <c r="AV3" s="17"/>
      <c r="AW3" s="17"/>
      <c r="AX3" s="17"/>
      <c r="AY3" s="17"/>
      <c r="AZ3" s="17"/>
      <c r="BA3" s="17"/>
      <c r="BB3" s="17"/>
      <c r="BC3" s="17"/>
      <c r="BD3" s="17"/>
      <c r="BE3" s="17"/>
      <c r="BF3" s="17"/>
      <c r="BG3" s="19"/>
      <c r="BH3" s="19"/>
      <c r="BI3" s="19"/>
      <c r="BK3" s="19"/>
      <c r="BL3" s="19"/>
      <c r="BM3" s="19"/>
      <c r="BN3" s="19"/>
      <c r="BO3" s="19"/>
      <c r="BP3" s="19"/>
      <c r="BQ3" s="19"/>
      <c r="BR3" s="19"/>
      <c r="BS3" s="19"/>
    </row>
    <row r="4" spans="1:71" ht="15" customHeight="1" x14ac:dyDescent="0.15">
      <c r="A4" s="13"/>
      <c r="B4" s="13"/>
      <c r="C4" s="13"/>
      <c r="D4" s="13"/>
      <c r="E4" s="13"/>
      <c r="F4" s="13"/>
      <c r="G4" s="13"/>
      <c r="H4" s="13"/>
      <c r="I4" s="13"/>
      <c r="J4" s="13"/>
      <c r="K4" s="13"/>
      <c r="L4" s="13"/>
      <c r="M4" s="13"/>
      <c r="N4" s="13"/>
      <c r="O4" s="13"/>
      <c r="P4" s="13"/>
      <c r="Q4" s="13"/>
      <c r="R4" s="13"/>
      <c r="S4" s="13"/>
      <c r="T4" s="13"/>
      <c r="U4" s="13"/>
      <c r="V4" s="18"/>
      <c r="W4" s="18"/>
      <c r="X4" s="18"/>
      <c r="Y4" s="18"/>
      <c r="Z4" s="18"/>
      <c r="AA4" s="18"/>
      <c r="AB4" s="18"/>
      <c r="AC4" s="18"/>
      <c r="AD4" s="18"/>
      <c r="AE4" s="18"/>
      <c r="AF4" s="18"/>
      <c r="AG4" s="18"/>
      <c r="AH4" s="18"/>
      <c r="AI4" s="19"/>
      <c r="AL4" s="17"/>
      <c r="AM4" s="17"/>
      <c r="AN4" s="17"/>
      <c r="AO4" s="17"/>
      <c r="AP4" s="17"/>
      <c r="AQ4" s="17"/>
      <c r="AR4" s="17"/>
      <c r="AS4" s="17"/>
      <c r="AT4" s="17"/>
      <c r="AU4" s="17"/>
      <c r="AV4" s="17"/>
      <c r="AW4" s="17"/>
      <c r="AX4" s="17"/>
      <c r="AY4" s="17"/>
      <c r="AZ4" s="17"/>
      <c r="BA4" s="17"/>
      <c r="BB4" s="17"/>
      <c r="BC4" s="17"/>
      <c r="BD4" s="17"/>
      <c r="BE4" s="17"/>
      <c r="BF4" s="17"/>
      <c r="BG4" s="19"/>
      <c r="BH4" s="19"/>
      <c r="BI4" s="19"/>
      <c r="BK4" s="19"/>
      <c r="BL4" s="19"/>
      <c r="BM4" s="19"/>
      <c r="BN4" s="19"/>
      <c r="BO4" s="19"/>
      <c r="BP4" s="19"/>
      <c r="BQ4" s="19"/>
      <c r="BR4" s="19"/>
      <c r="BS4" s="19"/>
    </row>
    <row r="5" spans="1:71" ht="15" customHeight="1" x14ac:dyDescent="0.15">
      <c r="A5" s="13"/>
      <c r="B5" s="13"/>
      <c r="C5" s="13"/>
      <c r="D5" s="13"/>
      <c r="E5" s="13"/>
      <c r="F5" s="13"/>
      <c r="G5" s="13"/>
      <c r="H5" s="13"/>
      <c r="I5" s="13"/>
      <c r="J5" s="13"/>
      <c r="K5" s="13"/>
      <c r="L5" s="13"/>
      <c r="M5" s="13"/>
      <c r="N5" s="13"/>
      <c r="O5" s="13"/>
      <c r="P5" s="13"/>
      <c r="Q5" s="13"/>
      <c r="R5" s="13"/>
      <c r="S5" s="13"/>
      <c r="T5" s="13"/>
      <c r="U5" s="13"/>
      <c r="V5" s="18"/>
      <c r="W5" s="18"/>
      <c r="X5" s="18"/>
      <c r="Y5" s="18"/>
      <c r="Z5" s="18"/>
      <c r="AA5" s="18"/>
      <c r="AB5" s="18"/>
      <c r="AC5" s="18"/>
      <c r="AD5" s="18"/>
      <c r="AE5" s="18"/>
      <c r="AF5" s="18"/>
      <c r="AG5" s="18"/>
      <c r="AH5" s="18"/>
      <c r="AI5" s="19"/>
      <c r="AL5" s="17"/>
      <c r="AM5" s="17"/>
      <c r="AN5" s="17"/>
      <c r="AO5" s="17"/>
      <c r="AP5" s="17"/>
      <c r="AQ5" s="17"/>
      <c r="AR5" s="17"/>
      <c r="AS5" s="17"/>
      <c r="AT5" s="17"/>
      <c r="AU5" s="17"/>
      <c r="AV5" s="17"/>
      <c r="AW5" s="17"/>
      <c r="AX5" s="17"/>
      <c r="AY5" s="17"/>
      <c r="AZ5" s="17"/>
      <c r="BA5" s="17"/>
      <c r="BB5" s="17"/>
      <c r="BC5" s="17"/>
      <c r="BD5" s="17"/>
      <c r="BE5" s="17"/>
      <c r="BF5" s="17"/>
      <c r="BG5" s="19"/>
      <c r="BH5" s="19"/>
      <c r="BI5" s="19"/>
      <c r="BK5" s="19"/>
      <c r="BL5" s="19"/>
      <c r="BM5" s="19"/>
      <c r="BN5" s="19"/>
      <c r="BO5" s="19"/>
      <c r="BP5" s="19"/>
      <c r="BQ5" s="19"/>
      <c r="BR5" s="19"/>
      <c r="BS5" s="19"/>
    </row>
    <row r="6" spans="1:71" ht="15" customHeight="1" x14ac:dyDescent="0.15">
      <c r="A6" s="441" t="s">
        <v>120</v>
      </c>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x14ac:dyDescent="0.15">
      <c r="A7" s="13"/>
      <c r="B7" s="13"/>
      <c r="C7" s="13"/>
      <c r="D7" s="13"/>
      <c r="E7" s="13"/>
      <c r="F7" s="13"/>
      <c r="G7" s="15"/>
      <c r="H7" s="15"/>
      <c r="I7" s="15"/>
      <c r="J7" s="15"/>
      <c r="K7" s="15"/>
      <c r="L7" s="15"/>
      <c r="M7" s="15"/>
      <c r="N7" s="15"/>
      <c r="O7" s="15"/>
      <c r="P7" s="15"/>
      <c r="Q7" s="15"/>
      <c r="R7" s="15"/>
      <c r="S7" s="13"/>
      <c r="T7" s="13"/>
      <c r="U7" s="13"/>
      <c r="V7" s="13"/>
      <c r="W7" s="13"/>
      <c r="X7" s="13"/>
      <c r="Y7" s="13"/>
      <c r="Z7" s="13"/>
      <c r="AA7" s="13"/>
      <c r="AB7" s="13"/>
      <c r="AC7" s="13"/>
      <c r="AD7" s="13"/>
      <c r="AE7" s="13"/>
      <c r="AF7" s="13"/>
      <c r="AG7" s="13"/>
      <c r="AH7" s="13"/>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x14ac:dyDescent="0.15">
      <c r="A8" s="13"/>
      <c r="B8" s="13"/>
      <c r="C8" s="15"/>
      <c r="D8" s="15"/>
      <c r="E8" s="13"/>
      <c r="F8" s="15"/>
      <c r="G8" s="15"/>
      <c r="H8" s="15"/>
      <c r="I8" s="15"/>
      <c r="J8" s="15"/>
      <c r="K8" s="15"/>
      <c r="L8" s="13"/>
      <c r="M8" s="15"/>
      <c r="N8" s="15"/>
      <c r="O8" s="13"/>
      <c r="P8" s="13"/>
      <c r="Q8" s="13"/>
      <c r="R8" s="13"/>
      <c r="S8" s="13"/>
      <c r="T8" s="13"/>
      <c r="U8" s="13"/>
      <c r="V8" s="13"/>
      <c r="W8" s="13"/>
      <c r="X8" s="13"/>
      <c r="Y8" s="441"/>
      <c r="Z8" s="441"/>
      <c r="AA8" s="441"/>
      <c r="AB8" s="13" t="s">
        <v>1</v>
      </c>
      <c r="AC8" s="441"/>
      <c r="AD8" s="441"/>
      <c r="AE8" s="13" t="s">
        <v>2</v>
      </c>
      <c r="AF8" s="441"/>
      <c r="AG8" s="441"/>
      <c r="AH8" s="13" t="s">
        <v>3</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x14ac:dyDescent="0.15">
      <c r="A9" s="13"/>
      <c r="B9" s="442"/>
      <c r="C9" s="442"/>
      <c r="D9" s="442"/>
      <c r="E9" s="442"/>
      <c r="F9" s="442"/>
      <c r="G9" s="399" t="s">
        <v>113</v>
      </c>
      <c r="H9" s="399"/>
      <c r="I9" s="399"/>
      <c r="J9" s="399"/>
      <c r="K9" s="399"/>
      <c r="L9" s="399"/>
      <c r="M9" s="15"/>
      <c r="N9" s="15"/>
      <c r="O9" s="13"/>
      <c r="P9" s="13"/>
      <c r="Q9" s="13"/>
      <c r="R9" s="13"/>
      <c r="S9" s="13"/>
      <c r="T9" s="13"/>
      <c r="U9" s="13"/>
      <c r="V9" s="13"/>
      <c r="W9" s="13"/>
      <c r="X9" s="13"/>
      <c r="Y9" s="92"/>
      <c r="Z9" s="92"/>
      <c r="AA9" s="92"/>
      <c r="AB9" s="13"/>
      <c r="AC9" s="92"/>
      <c r="AD9" s="92"/>
      <c r="AE9" s="13"/>
      <c r="AF9" s="92"/>
      <c r="AG9" s="92"/>
      <c r="AH9" s="13"/>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x14ac:dyDescent="0.15">
      <c r="A10" s="13"/>
      <c r="B10" s="442"/>
      <c r="C10" s="442"/>
      <c r="D10" s="442"/>
      <c r="E10" s="442"/>
      <c r="F10" s="442"/>
      <c r="G10" s="399"/>
      <c r="H10" s="399"/>
      <c r="I10" s="399"/>
      <c r="J10" s="399"/>
      <c r="K10" s="399"/>
      <c r="L10" s="399"/>
      <c r="M10" s="15"/>
      <c r="N10" s="15"/>
      <c r="O10" s="13"/>
      <c r="P10" s="443" t="s">
        <v>38</v>
      </c>
      <c r="Q10" s="443"/>
      <c r="R10" s="443"/>
      <c r="S10" s="20"/>
      <c r="T10" s="444"/>
      <c r="U10" s="444"/>
      <c r="V10" s="444"/>
      <c r="W10" s="444"/>
      <c r="X10" s="444"/>
      <c r="Y10" s="444"/>
      <c r="Z10" s="444"/>
      <c r="AA10" s="444"/>
      <c r="AB10" s="444"/>
      <c r="AC10" s="444"/>
      <c r="AD10" s="444"/>
      <c r="AE10" s="444"/>
      <c r="AF10" s="444"/>
      <c r="AG10" s="444"/>
      <c r="AH10" s="444"/>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x14ac:dyDescent="0.15">
      <c r="A11" s="13"/>
      <c r="B11" s="13"/>
      <c r="C11" s="15"/>
      <c r="D11" s="15"/>
      <c r="E11" s="15"/>
      <c r="F11" s="15"/>
      <c r="G11" s="15"/>
      <c r="H11" s="15"/>
      <c r="I11" s="15"/>
      <c r="J11" s="15"/>
      <c r="K11" s="15"/>
      <c r="L11" s="13"/>
      <c r="M11" s="15"/>
      <c r="N11" s="15"/>
      <c r="O11" s="13"/>
      <c r="P11" s="443"/>
      <c r="Q11" s="443"/>
      <c r="R11" s="443"/>
      <c r="S11" s="20"/>
      <c r="T11" s="444"/>
      <c r="U11" s="444"/>
      <c r="V11" s="444"/>
      <c r="W11" s="444"/>
      <c r="X11" s="444"/>
      <c r="Y11" s="444"/>
      <c r="Z11" s="444"/>
      <c r="AA11" s="444"/>
      <c r="AB11" s="444"/>
      <c r="AC11" s="444"/>
      <c r="AD11" s="444"/>
      <c r="AE11" s="444"/>
      <c r="AF11" s="444"/>
      <c r="AG11" s="444"/>
      <c r="AH11" s="444"/>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x14ac:dyDescent="0.15">
      <c r="A12" s="13"/>
      <c r="B12" s="13"/>
      <c r="C12" s="15"/>
      <c r="D12" s="15"/>
      <c r="E12" s="15"/>
      <c r="F12" s="15"/>
      <c r="G12" s="15"/>
      <c r="H12" s="15"/>
      <c r="I12" s="15"/>
      <c r="J12" s="15"/>
      <c r="K12" s="15"/>
      <c r="L12" s="13"/>
      <c r="M12" s="13" t="s">
        <v>4</v>
      </c>
      <c r="N12" s="13"/>
      <c r="O12" s="13"/>
      <c r="P12" s="443" t="s">
        <v>39</v>
      </c>
      <c r="Q12" s="443"/>
      <c r="R12" s="443"/>
      <c r="S12" s="20"/>
      <c r="T12" s="444"/>
      <c r="U12" s="444"/>
      <c r="V12" s="444"/>
      <c r="W12" s="444"/>
      <c r="X12" s="444"/>
      <c r="Y12" s="444"/>
      <c r="Z12" s="444"/>
      <c r="AA12" s="444"/>
      <c r="AB12" s="444"/>
      <c r="AC12" s="444"/>
      <c r="AD12" s="444"/>
      <c r="AE12" s="444"/>
      <c r="AF12" s="444"/>
      <c r="AG12" s="444"/>
      <c r="AH12" s="444"/>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x14ac:dyDescent="0.15">
      <c r="A13" s="13"/>
      <c r="B13" s="13"/>
      <c r="C13" s="15"/>
      <c r="D13" s="15"/>
      <c r="E13" s="15"/>
      <c r="F13" s="15"/>
      <c r="G13" s="15"/>
      <c r="H13" s="15"/>
      <c r="I13" s="15"/>
      <c r="J13" s="15"/>
      <c r="K13" s="15"/>
      <c r="L13" s="13"/>
      <c r="M13" s="13"/>
      <c r="N13" s="13"/>
      <c r="O13" s="13"/>
      <c r="P13" s="443"/>
      <c r="Q13" s="443"/>
      <c r="R13" s="443"/>
      <c r="S13" s="20"/>
      <c r="T13" s="444"/>
      <c r="U13" s="444"/>
      <c r="V13" s="444"/>
      <c r="W13" s="444"/>
      <c r="X13" s="444"/>
      <c r="Y13" s="444"/>
      <c r="Z13" s="444"/>
      <c r="AA13" s="444"/>
      <c r="AB13" s="444"/>
      <c r="AC13" s="444"/>
      <c r="AD13" s="444"/>
      <c r="AE13" s="444"/>
      <c r="AF13" s="444"/>
      <c r="AG13" s="444"/>
      <c r="AH13" s="444"/>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x14ac:dyDescent="0.15">
      <c r="A14" s="13"/>
      <c r="B14" s="13"/>
      <c r="C14" s="15"/>
      <c r="D14" s="15"/>
      <c r="E14" s="15"/>
      <c r="F14" s="15"/>
      <c r="G14" s="15"/>
      <c r="H14" s="15"/>
      <c r="I14" s="15"/>
      <c r="J14" s="15"/>
      <c r="K14" s="15"/>
      <c r="L14" s="13"/>
      <c r="M14" s="13"/>
      <c r="N14" s="13"/>
      <c r="O14" s="13"/>
      <c r="P14" s="443" t="s">
        <v>114</v>
      </c>
      <c r="Q14" s="443"/>
      <c r="R14" s="443"/>
      <c r="S14" s="443"/>
      <c r="T14" s="443"/>
      <c r="U14" s="443"/>
      <c r="V14" s="444"/>
      <c r="W14" s="444"/>
      <c r="X14" s="444"/>
      <c r="Y14" s="444"/>
      <c r="Z14" s="444"/>
      <c r="AA14" s="444"/>
      <c r="AB14" s="444"/>
      <c r="AC14" s="444"/>
      <c r="AD14" s="444"/>
      <c r="AE14" s="444"/>
      <c r="AF14" s="444"/>
      <c r="AG14" s="444"/>
      <c r="AH14" s="444"/>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x14ac:dyDescent="0.15">
      <c r="B15" s="13"/>
      <c r="C15" s="13"/>
      <c r="E15" s="13"/>
      <c r="F15" s="13"/>
      <c r="G15" s="13"/>
      <c r="H15" s="13"/>
      <c r="I15" s="13"/>
      <c r="J15" s="13"/>
      <c r="K15" s="13"/>
      <c r="L15" s="13"/>
      <c r="M15" s="13"/>
      <c r="N15" s="13"/>
      <c r="O15" s="13"/>
      <c r="P15" s="443"/>
      <c r="Q15" s="443"/>
      <c r="R15" s="443"/>
      <c r="S15" s="443"/>
      <c r="T15" s="443"/>
      <c r="U15" s="443"/>
      <c r="V15" s="444"/>
      <c r="W15" s="444"/>
      <c r="X15" s="444"/>
      <c r="Y15" s="444"/>
      <c r="Z15" s="444"/>
      <c r="AA15" s="444"/>
      <c r="AB15" s="444"/>
      <c r="AC15" s="444"/>
      <c r="AD15" s="444"/>
      <c r="AE15" s="444"/>
      <c r="AF15" s="444"/>
      <c r="AG15" s="444"/>
      <c r="AH15" s="444"/>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x14ac:dyDescent="0.15">
      <c r="B16" s="13" t="s">
        <v>121</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x14ac:dyDescent="0.15">
      <c r="A18" s="13"/>
      <c r="B18" s="13"/>
      <c r="C18" s="13"/>
      <c r="D18" s="13"/>
      <c r="E18" s="13"/>
      <c r="F18" s="13"/>
      <c r="G18" s="13"/>
      <c r="H18" s="13"/>
      <c r="I18" s="13"/>
      <c r="J18" s="13"/>
      <c r="K18" s="13"/>
      <c r="L18" s="13"/>
      <c r="M18" s="13"/>
      <c r="N18" s="13"/>
      <c r="O18" s="13"/>
      <c r="P18" s="13"/>
      <c r="Q18" s="13"/>
      <c r="R18" s="393" t="s">
        <v>111</v>
      </c>
      <c r="S18" s="394"/>
      <c r="T18" s="394"/>
      <c r="U18" s="395"/>
      <c r="V18" s="47"/>
      <c r="W18" s="48"/>
      <c r="X18" s="48"/>
      <c r="Y18" s="48"/>
      <c r="Z18" s="48"/>
      <c r="AA18" s="48"/>
      <c r="AB18" s="48"/>
      <c r="AC18" s="48"/>
      <c r="AD18" s="48"/>
      <c r="AE18" s="48"/>
      <c r="AF18" s="100"/>
      <c r="AG18" s="100"/>
      <c r="AH18" s="10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x14ac:dyDescent="0.15">
      <c r="A19" s="459" t="s">
        <v>6</v>
      </c>
      <c r="B19" s="451" t="s">
        <v>7</v>
      </c>
      <c r="C19" s="452"/>
      <c r="D19" s="452"/>
      <c r="E19" s="452"/>
      <c r="F19" s="452"/>
      <c r="G19" s="452"/>
      <c r="H19" s="451"/>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3"/>
      <c r="AI19" s="17"/>
      <c r="AL19" s="485"/>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x14ac:dyDescent="0.15">
      <c r="A20" s="460"/>
      <c r="B20" s="487" t="s">
        <v>8</v>
      </c>
      <c r="C20" s="488"/>
      <c r="D20" s="488"/>
      <c r="E20" s="488"/>
      <c r="F20" s="488"/>
      <c r="G20" s="489"/>
      <c r="H20" s="493"/>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5"/>
      <c r="AI20" s="17"/>
      <c r="AL20" s="486"/>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x14ac:dyDescent="0.15">
      <c r="A21" s="460"/>
      <c r="B21" s="490"/>
      <c r="C21" s="491"/>
      <c r="D21" s="491"/>
      <c r="E21" s="491"/>
      <c r="F21" s="491"/>
      <c r="G21" s="492"/>
      <c r="H21" s="496"/>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8"/>
      <c r="AI21" s="17"/>
      <c r="AL21" s="486"/>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x14ac:dyDescent="0.15">
      <c r="A22" s="460"/>
      <c r="B22" s="499" t="s">
        <v>9</v>
      </c>
      <c r="C22" s="446"/>
      <c r="D22" s="446"/>
      <c r="E22" s="446"/>
      <c r="F22" s="446"/>
      <c r="G22" s="447"/>
      <c r="H22" s="479" t="s">
        <v>10</v>
      </c>
      <c r="I22" s="480"/>
      <c r="J22" s="480"/>
      <c r="K22" s="480"/>
      <c r="L22" s="481"/>
      <c r="M22" s="481"/>
      <c r="N22" s="84" t="s">
        <v>11</v>
      </c>
      <c r="O22" s="481"/>
      <c r="P22" s="481"/>
      <c r="Q22" s="21" t="s">
        <v>12</v>
      </c>
      <c r="R22" s="480"/>
      <c r="S22" s="480"/>
      <c r="T22" s="480"/>
      <c r="U22" s="480"/>
      <c r="V22" s="480"/>
      <c r="W22" s="480"/>
      <c r="X22" s="480"/>
      <c r="Y22" s="480"/>
      <c r="Z22" s="480"/>
      <c r="AA22" s="480"/>
      <c r="AB22" s="480"/>
      <c r="AC22" s="480"/>
      <c r="AD22" s="480"/>
      <c r="AE22" s="480"/>
      <c r="AF22" s="480"/>
      <c r="AG22" s="480"/>
      <c r="AH22" s="482"/>
      <c r="AI22" s="19"/>
      <c r="AJ22" s="17"/>
      <c r="AK22" s="17"/>
      <c r="AL22" s="486"/>
      <c r="AM22" s="17"/>
      <c r="AN22" s="17"/>
      <c r="AO22" s="17"/>
      <c r="AP22" s="17"/>
      <c r="AQ22" s="17"/>
      <c r="AR22" s="17"/>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7"/>
      <c r="BU22" s="17"/>
      <c r="BV22" s="17"/>
    </row>
    <row r="23" spans="1:74" ht="15" customHeight="1" x14ac:dyDescent="0.15">
      <c r="A23" s="460"/>
      <c r="B23" s="500"/>
      <c r="C23" s="477"/>
      <c r="D23" s="477"/>
      <c r="E23" s="477"/>
      <c r="F23" s="477"/>
      <c r="G23" s="478"/>
      <c r="H23" s="484"/>
      <c r="I23" s="461"/>
      <c r="J23" s="461"/>
      <c r="K23" s="461"/>
      <c r="L23" s="93" t="s">
        <v>13</v>
      </c>
      <c r="M23" s="93" t="s">
        <v>14</v>
      </c>
      <c r="N23" s="461"/>
      <c r="O23" s="461"/>
      <c r="P23" s="461"/>
      <c r="Q23" s="461"/>
      <c r="R23" s="461"/>
      <c r="S23" s="461"/>
      <c r="T23" s="461"/>
      <c r="U23" s="461"/>
      <c r="V23" s="93" t="s">
        <v>15</v>
      </c>
      <c r="W23" s="93" t="s">
        <v>16</v>
      </c>
      <c r="X23" s="461"/>
      <c r="Y23" s="461"/>
      <c r="Z23" s="461"/>
      <c r="AA23" s="461"/>
      <c r="AB23" s="461"/>
      <c r="AC23" s="461"/>
      <c r="AD23" s="461"/>
      <c r="AE23" s="461"/>
      <c r="AF23" s="461"/>
      <c r="AG23" s="461"/>
      <c r="AH23" s="462"/>
      <c r="AI23" s="19"/>
      <c r="AJ23" s="17"/>
      <c r="AK23" s="17"/>
      <c r="AL23" s="486"/>
      <c r="AM23" s="17"/>
      <c r="AN23" s="17"/>
      <c r="AO23" s="17"/>
      <c r="AP23" s="17"/>
      <c r="AQ23" s="17"/>
      <c r="AR23" s="17"/>
      <c r="AS23" s="19"/>
      <c r="AT23" s="19"/>
      <c r="AU23" s="19"/>
      <c r="AV23" s="19"/>
      <c r="AW23" s="22"/>
      <c r="AX23" s="22"/>
      <c r="AY23" s="19"/>
      <c r="AZ23" s="19"/>
      <c r="BA23" s="19"/>
      <c r="BB23" s="19"/>
      <c r="BC23" s="86"/>
      <c r="BD23" s="22"/>
      <c r="BE23" s="19"/>
      <c r="BF23" s="17"/>
      <c r="BG23" s="19"/>
      <c r="BH23" s="17"/>
      <c r="BI23" s="19"/>
      <c r="BJ23" s="19"/>
      <c r="BK23" s="19"/>
      <c r="BL23" s="19"/>
      <c r="BM23" s="17"/>
      <c r="BN23" s="19"/>
      <c r="BO23" s="19"/>
      <c r="BP23" s="19"/>
      <c r="BQ23" s="19"/>
      <c r="BR23" s="19"/>
      <c r="BS23" s="19"/>
      <c r="BT23" s="17"/>
      <c r="BU23" s="17"/>
      <c r="BV23" s="17"/>
    </row>
    <row r="24" spans="1:74" ht="15" customHeight="1" x14ac:dyDescent="0.15">
      <c r="A24" s="460"/>
      <c r="B24" s="476"/>
      <c r="C24" s="477"/>
      <c r="D24" s="477"/>
      <c r="E24" s="477"/>
      <c r="F24" s="477"/>
      <c r="G24" s="478"/>
      <c r="H24" s="484"/>
      <c r="I24" s="461"/>
      <c r="J24" s="461"/>
      <c r="K24" s="461"/>
      <c r="L24" s="93" t="s">
        <v>17</v>
      </c>
      <c r="M24" s="93" t="s">
        <v>18</v>
      </c>
      <c r="N24" s="461"/>
      <c r="O24" s="461"/>
      <c r="P24" s="461"/>
      <c r="Q24" s="461"/>
      <c r="R24" s="461"/>
      <c r="S24" s="461"/>
      <c r="T24" s="461"/>
      <c r="U24" s="461"/>
      <c r="V24" s="93" t="s">
        <v>19</v>
      </c>
      <c r="W24" s="93" t="s">
        <v>20</v>
      </c>
      <c r="X24" s="461"/>
      <c r="Y24" s="461"/>
      <c r="Z24" s="461"/>
      <c r="AA24" s="461"/>
      <c r="AB24" s="461"/>
      <c r="AC24" s="461"/>
      <c r="AD24" s="461"/>
      <c r="AE24" s="461"/>
      <c r="AF24" s="461"/>
      <c r="AG24" s="461"/>
      <c r="AH24" s="462"/>
      <c r="AI24" s="19"/>
      <c r="AJ24" s="17"/>
      <c r="AK24" s="17"/>
      <c r="AL24" s="486"/>
      <c r="AM24" s="17"/>
      <c r="AN24" s="17"/>
      <c r="AO24" s="17"/>
      <c r="AP24" s="17"/>
      <c r="AQ24" s="17"/>
      <c r="AR24" s="17"/>
      <c r="AS24" s="19"/>
      <c r="AT24" s="19"/>
      <c r="AU24" s="19"/>
      <c r="AV24" s="19"/>
      <c r="AW24" s="22"/>
      <c r="AX24" s="22"/>
      <c r="AY24" s="19"/>
      <c r="AZ24" s="19"/>
      <c r="BA24" s="19"/>
      <c r="BB24" s="19"/>
      <c r="BC24" s="86"/>
      <c r="BD24" s="22"/>
      <c r="BE24" s="19"/>
      <c r="BF24" s="17"/>
      <c r="BG24" s="19"/>
      <c r="BH24" s="17"/>
      <c r="BI24" s="19"/>
      <c r="BJ24" s="19"/>
      <c r="BK24" s="19"/>
      <c r="BL24" s="19"/>
      <c r="BM24" s="17"/>
      <c r="BN24" s="19"/>
      <c r="BO24" s="19"/>
      <c r="BP24" s="19"/>
      <c r="BQ24" s="19"/>
      <c r="BR24" s="19"/>
      <c r="BS24" s="19"/>
      <c r="BT24" s="17"/>
      <c r="BU24" s="17"/>
      <c r="BV24" s="17"/>
    </row>
    <row r="25" spans="1:74" ht="18.95" customHeight="1" x14ac:dyDescent="0.15">
      <c r="A25" s="460"/>
      <c r="B25" s="476"/>
      <c r="C25" s="477"/>
      <c r="D25" s="477"/>
      <c r="E25" s="477"/>
      <c r="F25" s="477"/>
      <c r="G25" s="478"/>
      <c r="H25" s="463"/>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5"/>
      <c r="AI25" s="19"/>
      <c r="AL25" s="486"/>
      <c r="AM25" s="17"/>
      <c r="AN25" s="17"/>
      <c r="AO25" s="17"/>
      <c r="AP25" s="17"/>
      <c r="AQ25" s="17"/>
      <c r="AR25" s="17"/>
      <c r="AS25" s="19"/>
      <c r="AT25" s="19"/>
      <c r="AU25" s="19"/>
      <c r="AV25" s="19"/>
      <c r="AW25" s="22"/>
      <c r="AX25" s="22"/>
      <c r="AY25" s="19"/>
      <c r="AZ25" s="19"/>
      <c r="BA25" s="19"/>
      <c r="BB25" s="19"/>
      <c r="BC25" s="22"/>
      <c r="BD25" s="22"/>
      <c r="BE25" s="19"/>
      <c r="BF25" s="17"/>
      <c r="BG25" s="19"/>
      <c r="BH25" s="17"/>
      <c r="BI25" s="19"/>
      <c r="BJ25" s="19"/>
      <c r="BK25" s="19"/>
      <c r="BL25" s="19"/>
      <c r="BM25" s="19"/>
      <c r="BN25" s="19"/>
      <c r="BO25" s="19"/>
      <c r="BP25" s="19"/>
      <c r="BQ25" s="19"/>
      <c r="BR25" s="19"/>
      <c r="BS25" s="19"/>
    </row>
    <row r="26" spans="1:74" ht="20.100000000000001" customHeight="1" x14ac:dyDescent="0.15">
      <c r="A26" s="460"/>
      <c r="B26" s="445" t="s">
        <v>21</v>
      </c>
      <c r="C26" s="446"/>
      <c r="D26" s="446"/>
      <c r="E26" s="446"/>
      <c r="F26" s="446"/>
      <c r="G26" s="447"/>
      <c r="H26" s="89" t="s">
        <v>22</v>
      </c>
      <c r="I26" s="90"/>
      <c r="J26" s="91"/>
      <c r="K26" s="466"/>
      <c r="L26" s="467"/>
      <c r="M26" s="467"/>
      <c r="N26" s="467"/>
      <c r="O26" s="467"/>
      <c r="P26" s="467"/>
      <c r="Q26" s="23" t="s">
        <v>23</v>
      </c>
      <c r="R26" s="24"/>
      <c r="S26" s="468"/>
      <c r="T26" s="468"/>
      <c r="U26" s="469"/>
      <c r="V26" s="89" t="s">
        <v>24</v>
      </c>
      <c r="W26" s="90"/>
      <c r="X26" s="91"/>
      <c r="Y26" s="466"/>
      <c r="Z26" s="467"/>
      <c r="AA26" s="467"/>
      <c r="AB26" s="467"/>
      <c r="AC26" s="467"/>
      <c r="AD26" s="467"/>
      <c r="AE26" s="467"/>
      <c r="AF26" s="467"/>
      <c r="AG26" s="467"/>
      <c r="AH26" s="470"/>
      <c r="AI26" s="17"/>
      <c r="AL26" s="486"/>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x14ac:dyDescent="0.15">
      <c r="A27" s="460"/>
      <c r="B27" s="448"/>
      <c r="C27" s="449"/>
      <c r="D27" s="449"/>
      <c r="E27" s="449"/>
      <c r="F27" s="449"/>
      <c r="G27" s="450"/>
      <c r="H27" s="471" t="s">
        <v>25</v>
      </c>
      <c r="I27" s="471"/>
      <c r="J27" s="471"/>
      <c r="K27" s="466"/>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70"/>
      <c r="AI27" s="17"/>
      <c r="AL27" s="486"/>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25" customFormat="1" ht="20.100000000000001" customHeight="1" x14ac:dyDescent="0.15">
      <c r="A28" s="460"/>
      <c r="B28" s="501" t="s">
        <v>26</v>
      </c>
      <c r="C28" s="502"/>
      <c r="D28" s="502"/>
      <c r="E28" s="502"/>
      <c r="F28" s="502"/>
      <c r="G28" s="503"/>
      <c r="H28" s="504"/>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6"/>
      <c r="AL28" s="486"/>
    </row>
    <row r="29" spans="1:74" ht="15" customHeight="1" x14ac:dyDescent="0.15">
      <c r="A29" s="460"/>
      <c r="B29" s="499" t="s">
        <v>27</v>
      </c>
      <c r="C29" s="507"/>
      <c r="D29" s="507"/>
      <c r="E29" s="507"/>
      <c r="F29" s="507"/>
      <c r="G29" s="508"/>
      <c r="H29" s="445" t="s">
        <v>28</v>
      </c>
      <c r="I29" s="446"/>
      <c r="J29" s="447"/>
      <c r="K29" s="445"/>
      <c r="L29" s="446"/>
      <c r="M29" s="446"/>
      <c r="N29" s="446"/>
      <c r="O29" s="446"/>
      <c r="P29" s="447"/>
      <c r="Q29" s="451" t="s">
        <v>7</v>
      </c>
      <c r="R29" s="452"/>
      <c r="S29" s="453"/>
      <c r="T29" s="451"/>
      <c r="U29" s="452"/>
      <c r="V29" s="452"/>
      <c r="W29" s="452"/>
      <c r="X29" s="452"/>
      <c r="Y29" s="452"/>
      <c r="Z29" s="452"/>
      <c r="AA29" s="453"/>
      <c r="AB29" s="454" t="s">
        <v>29</v>
      </c>
      <c r="AC29" s="455"/>
      <c r="AD29" s="458"/>
      <c r="AE29" s="446"/>
      <c r="AF29" s="446"/>
      <c r="AG29" s="446"/>
      <c r="AH29" s="447"/>
      <c r="AI29" s="17"/>
      <c r="AL29" s="486"/>
      <c r="AM29" s="17"/>
      <c r="AN29" s="17"/>
      <c r="AO29" s="17"/>
      <c r="AP29" s="17"/>
      <c r="AQ29" s="17"/>
      <c r="AR29" s="17"/>
      <c r="AS29" s="472"/>
      <c r="AT29" s="472"/>
      <c r="AU29" s="472"/>
      <c r="AV29" s="17"/>
      <c r="AW29" s="17"/>
      <c r="AX29" s="17"/>
      <c r="AY29" s="17"/>
      <c r="AZ29" s="17"/>
      <c r="BA29" s="17"/>
      <c r="BB29" s="17"/>
      <c r="BC29" s="17"/>
      <c r="BD29" s="17"/>
      <c r="BE29" s="26"/>
      <c r="BF29" s="26"/>
      <c r="BG29" s="17"/>
      <c r="BH29" s="17"/>
      <c r="BI29" s="17"/>
      <c r="BJ29" s="17"/>
      <c r="BK29" s="17"/>
      <c r="BL29" s="17"/>
      <c r="BM29" s="17"/>
      <c r="BN29" s="17"/>
      <c r="BO29" s="17"/>
      <c r="BP29" s="17"/>
      <c r="BQ29" s="17"/>
      <c r="BR29" s="17"/>
      <c r="BS29" s="17"/>
    </row>
    <row r="30" spans="1:74" ht="32.25" customHeight="1" x14ac:dyDescent="0.15">
      <c r="A30" s="460"/>
      <c r="B30" s="509"/>
      <c r="C30" s="510"/>
      <c r="D30" s="510"/>
      <c r="E30" s="510"/>
      <c r="F30" s="510"/>
      <c r="G30" s="511"/>
      <c r="H30" s="448"/>
      <c r="I30" s="449"/>
      <c r="J30" s="450"/>
      <c r="K30" s="448"/>
      <c r="L30" s="449"/>
      <c r="M30" s="449"/>
      <c r="N30" s="449"/>
      <c r="O30" s="449"/>
      <c r="P30" s="450"/>
      <c r="Q30" s="473" t="s">
        <v>30</v>
      </c>
      <c r="R30" s="474"/>
      <c r="S30" s="475"/>
      <c r="T30" s="473"/>
      <c r="U30" s="474"/>
      <c r="V30" s="474"/>
      <c r="W30" s="474"/>
      <c r="X30" s="474"/>
      <c r="Y30" s="474"/>
      <c r="Z30" s="474"/>
      <c r="AA30" s="475"/>
      <c r="AB30" s="456"/>
      <c r="AC30" s="457"/>
      <c r="AD30" s="449"/>
      <c r="AE30" s="449"/>
      <c r="AF30" s="449"/>
      <c r="AG30" s="449"/>
      <c r="AH30" s="450"/>
      <c r="AI30" s="17"/>
      <c r="AL30" s="486"/>
      <c r="AM30" s="17"/>
      <c r="AN30" s="17"/>
      <c r="AO30" s="17"/>
      <c r="AP30" s="17"/>
      <c r="AQ30" s="17"/>
      <c r="AR30" s="17"/>
      <c r="AS30" s="472"/>
      <c r="AT30" s="472"/>
      <c r="AU30" s="472"/>
      <c r="AV30" s="17"/>
      <c r="AW30" s="17"/>
      <c r="AX30" s="17"/>
      <c r="AY30" s="17"/>
      <c r="AZ30" s="17"/>
      <c r="BA30" s="17"/>
      <c r="BB30" s="17"/>
      <c r="BC30" s="17"/>
      <c r="BD30" s="17"/>
      <c r="BE30" s="26"/>
      <c r="BF30" s="26"/>
      <c r="BG30" s="17"/>
      <c r="BH30" s="17"/>
      <c r="BI30" s="17"/>
      <c r="BJ30" s="17"/>
      <c r="BK30" s="17"/>
      <c r="BL30" s="17"/>
      <c r="BM30" s="17"/>
      <c r="BN30" s="17"/>
      <c r="BO30" s="17"/>
      <c r="BP30" s="17"/>
      <c r="BQ30" s="17"/>
      <c r="BR30" s="17"/>
      <c r="BS30" s="17"/>
    </row>
    <row r="31" spans="1:74" ht="15" customHeight="1" x14ac:dyDescent="0.15">
      <c r="A31" s="460"/>
      <c r="B31" s="445" t="s">
        <v>31</v>
      </c>
      <c r="C31" s="446"/>
      <c r="D31" s="446"/>
      <c r="E31" s="446"/>
      <c r="F31" s="446"/>
      <c r="G31" s="447"/>
      <c r="H31" s="479" t="s">
        <v>10</v>
      </c>
      <c r="I31" s="480"/>
      <c r="J31" s="480"/>
      <c r="K31" s="480"/>
      <c r="L31" s="481"/>
      <c r="M31" s="481"/>
      <c r="N31" s="84" t="s">
        <v>11</v>
      </c>
      <c r="O31" s="481"/>
      <c r="P31" s="481"/>
      <c r="Q31" s="21" t="s">
        <v>12</v>
      </c>
      <c r="R31" s="480"/>
      <c r="S31" s="480"/>
      <c r="T31" s="480"/>
      <c r="U31" s="480"/>
      <c r="V31" s="480"/>
      <c r="W31" s="480"/>
      <c r="X31" s="480"/>
      <c r="Y31" s="480"/>
      <c r="Z31" s="480"/>
      <c r="AA31" s="480"/>
      <c r="AB31" s="480"/>
      <c r="AC31" s="480"/>
      <c r="AD31" s="480"/>
      <c r="AE31" s="480"/>
      <c r="AF31" s="480"/>
      <c r="AG31" s="480"/>
      <c r="AH31" s="482"/>
      <c r="AI31" s="19"/>
      <c r="AL31" s="486"/>
      <c r="AM31" s="483"/>
      <c r="AN31" s="483"/>
      <c r="AO31" s="483"/>
      <c r="AP31" s="483"/>
      <c r="AQ31" s="483"/>
      <c r="AR31" s="483"/>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row>
    <row r="32" spans="1:74" ht="15" customHeight="1" x14ac:dyDescent="0.15">
      <c r="A32" s="460"/>
      <c r="B32" s="476"/>
      <c r="C32" s="477"/>
      <c r="D32" s="477"/>
      <c r="E32" s="477"/>
      <c r="F32" s="477"/>
      <c r="G32" s="478"/>
      <c r="H32" s="484"/>
      <c r="I32" s="461"/>
      <c r="J32" s="461"/>
      <c r="K32" s="461"/>
      <c r="L32" s="93" t="s">
        <v>13</v>
      </c>
      <c r="M32" s="93" t="s">
        <v>14</v>
      </c>
      <c r="N32" s="461"/>
      <c r="O32" s="461"/>
      <c r="P32" s="461"/>
      <c r="Q32" s="461"/>
      <c r="R32" s="461"/>
      <c r="S32" s="461"/>
      <c r="T32" s="461"/>
      <c r="U32" s="461"/>
      <c r="V32" s="93" t="s">
        <v>15</v>
      </c>
      <c r="W32" s="93" t="s">
        <v>16</v>
      </c>
      <c r="X32" s="461"/>
      <c r="Y32" s="461"/>
      <c r="Z32" s="461"/>
      <c r="AA32" s="461"/>
      <c r="AB32" s="461"/>
      <c r="AC32" s="461"/>
      <c r="AD32" s="461"/>
      <c r="AE32" s="461"/>
      <c r="AF32" s="461"/>
      <c r="AG32" s="461"/>
      <c r="AH32" s="462"/>
      <c r="AI32" s="19"/>
      <c r="AL32" s="486"/>
      <c r="AM32" s="483"/>
      <c r="AN32" s="483"/>
      <c r="AO32" s="483"/>
      <c r="AP32" s="483"/>
      <c r="AQ32" s="483"/>
      <c r="AR32" s="483"/>
      <c r="AS32" s="19"/>
      <c r="AT32" s="19"/>
      <c r="AU32" s="19"/>
      <c r="AV32" s="19"/>
      <c r="AW32" s="22"/>
      <c r="AX32" s="22"/>
      <c r="AY32" s="19"/>
      <c r="AZ32" s="19"/>
      <c r="BA32" s="19"/>
      <c r="BB32" s="19"/>
      <c r="BC32" s="86"/>
      <c r="BD32" s="22"/>
      <c r="BE32" s="19"/>
      <c r="BF32" s="17"/>
      <c r="BG32" s="19"/>
      <c r="BH32" s="17"/>
      <c r="BI32" s="19"/>
      <c r="BJ32" s="19"/>
      <c r="BK32" s="19"/>
      <c r="BL32" s="19"/>
      <c r="BM32" s="17"/>
      <c r="BN32" s="19"/>
      <c r="BO32" s="19"/>
      <c r="BP32" s="19"/>
      <c r="BQ32" s="19"/>
      <c r="BR32" s="19"/>
      <c r="BS32" s="19"/>
    </row>
    <row r="33" spans="1:74" ht="15" customHeight="1" x14ac:dyDescent="0.15">
      <c r="A33" s="460"/>
      <c r="B33" s="476"/>
      <c r="C33" s="477"/>
      <c r="D33" s="477"/>
      <c r="E33" s="477"/>
      <c r="F33" s="477"/>
      <c r="G33" s="478"/>
      <c r="H33" s="484"/>
      <c r="I33" s="461"/>
      <c r="J33" s="461"/>
      <c r="K33" s="461"/>
      <c r="L33" s="93" t="s">
        <v>17</v>
      </c>
      <c r="M33" s="93" t="s">
        <v>18</v>
      </c>
      <c r="N33" s="461"/>
      <c r="O33" s="461"/>
      <c r="P33" s="461"/>
      <c r="Q33" s="461"/>
      <c r="R33" s="461"/>
      <c r="S33" s="461"/>
      <c r="T33" s="461"/>
      <c r="U33" s="461"/>
      <c r="V33" s="93" t="s">
        <v>19</v>
      </c>
      <c r="W33" s="93" t="s">
        <v>20</v>
      </c>
      <c r="X33" s="461"/>
      <c r="Y33" s="461"/>
      <c r="Z33" s="461"/>
      <c r="AA33" s="461"/>
      <c r="AB33" s="461"/>
      <c r="AC33" s="461"/>
      <c r="AD33" s="461"/>
      <c r="AE33" s="461"/>
      <c r="AF33" s="461"/>
      <c r="AG33" s="461"/>
      <c r="AH33" s="462"/>
      <c r="AI33" s="19"/>
      <c r="AL33" s="486"/>
      <c r="AM33" s="483"/>
      <c r="AN33" s="483"/>
      <c r="AO33" s="483"/>
      <c r="AP33" s="483"/>
      <c r="AQ33" s="483"/>
      <c r="AR33" s="483"/>
      <c r="AS33" s="19"/>
      <c r="AT33" s="19"/>
      <c r="AU33" s="19"/>
      <c r="AV33" s="19"/>
      <c r="AW33" s="22"/>
      <c r="AX33" s="22"/>
      <c r="AY33" s="19"/>
      <c r="AZ33" s="19"/>
      <c r="BA33" s="19"/>
      <c r="BB33" s="19"/>
      <c r="BC33" s="86"/>
      <c r="BD33" s="22"/>
      <c r="BE33" s="19"/>
      <c r="BF33" s="17"/>
      <c r="BG33" s="19"/>
      <c r="BH33" s="17"/>
      <c r="BI33" s="19"/>
      <c r="BJ33" s="19"/>
      <c r="BK33" s="19"/>
      <c r="BL33" s="19"/>
      <c r="BM33" s="17"/>
      <c r="BN33" s="19"/>
      <c r="BO33" s="19"/>
      <c r="BP33" s="19"/>
      <c r="BQ33" s="19"/>
      <c r="BR33" s="19"/>
      <c r="BS33" s="19"/>
    </row>
    <row r="34" spans="1:74" ht="18.95" customHeight="1" x14ac:dyDescent="0.15">
      <c r="A34" s="460"/>
      <c r="B34" s="476"/>
      <c r="C34" s="477"/>
      <c r="D34" s="477"/>
      <c r="E34" s="477"/>
      <c r="F34" s="477"/>
      <c r="G34" s="478"/>
      <c r="H34" s="527"/>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9"/>
      <c r="AI34" s="19"/>
      <c r="AL34" s="486"/>
      <c r="AM34" s="17"/>
      <c r="AN34" s="17"/>
      <c r="AO34" s="17"/>
      <c r="AP34" s="17"/>
      <c r="AQ34" s="17"/>
      <c r="AR34" s="17"/>
      <c r="AS34" s="19"/>
      <c r="AT34" s="19"/>
      <c r="AU34" s="19"/>
      <c r="AV34" s="19"/>
      <c r="AW34" s="22"/>
      <c r="AX34" s="22"/>
      <c r="AY34" s="19"/>
      <c r="AZ34" s="19"/>
      <c r="BA34" s="19"/>
      <c r="BB34" s="19"/>
      <c r="BC34" s="22"/>
      <c r="BD34" s="22"/>
      <c r="BE34" s="19"/>
      <c r="BF34" s="17"/>
      <c r="BG34" s="19"/>
      <c r="BH34" s="17"/>
      <c r="BI34" s="19"/>
      <c r="BJ34" s="19"/>
      <c r="BK34" s="19"/>
      <c r="BL34" s="19"/>
      <c r="BM34" s="19"/>
      <c r="BN34" s="19"/>
      <c r="BO34" s="19"/>
      <c r="BP34" s="19"/>
      <c r="BQ34" s="19"/>
      <c r="BR34" s="19"/>
      <c r="BS34" s="19"/>
    </row>
    <row r="35" spans="1:74" s="13" customFormat="1" ht="22.35" customHeight="1" x14ac:dyDescent="0.15">
      <c r="A35" s="512" t="s">
        <v>115</v>
      </c>
      <c r="B35" s="513"/>
      <c r="C35" s="513"/>
      <c r="D35" s="513"/>
      <c r="E35" s="513"/>
      <c r="F35" s="513"/>
      <c r="G35" s="513"/>
      <c r="H35" s="513"/>
      <c r="I35" s="513"/>
      <c r="J35" s="513"/>
      <c r="K35" s="513"/>
      <c r="L35" s="513"/>
      <c r="M35" s="513"/>
      <c r="N35" s="513"/>
      <c r="O35" s="513"/>
      <c r="P35" s="513"/>
      <c r="Q35" s="513"/>
      <c r="R35" s="513"/>
      <c r="S35" s="513"/>
      <c r="T35" s="513"/>
      <c r="U35" s="513"/>
      <c r="V35" s="513"/>
      <c r="W35" s="513"/>
      <c r="X35" s="513"/>
      <c r="Y35" s="513"/>
      <c r="Z35" s="514"/>
      <c r="AA35" s="516"/>
      <c r="AB35" s="516"/>
      <c r="AC35" s="516"/>
      <c r="AD35" s="516"/>
      <c r="AE35" s="516"/>
      <c r="AF35" s="516"/>
      <c r="AG35" s="516"/>
      <c r="AH35" s="517"/>
    </row>
    <row r="36" spans="1:74" s="19" customFormat="1" ht="15" customHeight="1" x14ac:dyDescent="0.15">
      <c r="A36" s="530" t="s">
        <v>122</v>
      </c>
      <c r="B36" s="534" t="s">
        <v>32</v>
      </c>
      <c r="C36" s="535"/>
      <c r="D36" s="535"/>
      <c r="E36" s="535"/>
      <c r="F36" s="535"/>
      <c r="G36" s="535"/>
      <c r="H36" s="535"/>
      <c r="I36" s="535"/>
      <c r="J36" s="535"/>
      <c r="K36" s="535"/>
      <c r="L36" s="535"/>
      <c r="M36" s="535"/>
      <c r="N36" s="536"/>
      <c r="O36" s="543" t="s">
        <v>123</v>
      </c>
      <c r="P36" s="544"/>
      <c r="Q36" s="544"/>
      <c r="R36" s="544"/>
      <c r="S36" s="544"/>
      <c r="T36" s="545"/>
      <c r="U36" s="552" t="s">
        <v>124</v>
      </c>
      <c r="V36" s="553"/>
      <c r="W36" s="553"/>
      <c r="X36" s="553"/>
      <c r="Y36" s="553"/>
      <c r="Z36" s="554"/>
      <c r="AA36" s="543" t="s">
        <v>125</v>
      </c>
      <c r="AB36" s="544"/>
      <c r="AC36" s="544"/>
      <c r="AD36" s="544"/>
      <c r="AE36" s="544"/>
      <c r="AF36" s="545"/>
      <c r="AG36" s="589" t="s">
        <v>126</v>
      </c>
      <c r="AH36" s="590"/>
      <c r="AI36" s="27"/>
      <c r="AL36" s="567"/>
      <c r="AM36" s="472"/>
      <c r="AN36" s="472"/>
      <c r="AO36" s="472"/>
      <c r="AP36" s="472"/>
      <c r="AQ36" s="472"/>
      <c r="AR36" s="472"/>
      <c r="AS36" s="472"/>
      <c r="AT36" s="472"/>
      <c r="AU36" s="472"/>
      <c r="AV36" s="472"/>
      <c r="AW36" s="472"/>
      <c r="AX36" s="472"/>
      <c r="AY36" s="472"/>
      <c r="AZ36" s="472"/>
      <c r="BA36" s="472"/>
      <c r="BB36" s="26"/>
      <c r="BC36" s="26"/>
      <c r="BD36" s="26"/>
      <c r="BE36" s="17"/>
      <c r="BF36" s="17"/>
      <c r="BG36" s="17"/>
      <c r="BH36" s="17"/>
      <c r="BI36" s="17"/>
      <c r="BJ36" s="17"/>
      <c r="BK36" s="17"/>
      <c r="BL36" s="17"/>
      <c r="BM36" s="17"/>
      <c r="BN36" s="17"/>
      <c r="BO36" s="17"/>
      <c r="BP36" s="17"/>
      <c r="BQ36" s="472"/>
      <c r="BR36" s="472"/>
      <c r="BS36" s="472"/>
      <c r="BT36" s="16"/>
      <c r="BU36" s="16"/>
      <c r="BV36" s="16"/>
    </row>
    <row r="37" spans="1:74" s="19" customFormat="1" ht="15" customHeight="1" x14ac:dyDescent="0.15">
      <c r="A37" s="531"/>
      <c r="B37" s="537"/>
      <c r="C37" s="538"/>
      <c r="D37" s="538"/>
      <c r="E37" s="538"/>
      <c r="F37" s="538"/>
      <c r="G37" s="538"/>
      <c r="H37" s="538"/>
      <c r="I37" s="538"/>
      <c r="J37" s="538"/>
      <c r="K37" s="538"/>
      <c r="L37" s="538"/>
      <c r="M37" s="538"/>
      <c r="N37" s="539"/>
      <c r="O37" s="546"/>
      <c r="P37" s="547"/>
      <c r="Q37" s="547"/>
      <c r="R37" s="547"/>
      <c r="S37" s="547"/>
      <c r="T37" s="548"/>
      <c r="U37" s="555"/>
      <c r="V37" s="556"/>
      <c r="W37" s="556"/>
      <c r="X37" s="556"/>
      <c r="Y37" s="556"/>
      <c r="Z37" s="557"/>
      <c r="AA37" s="546"/>
      <c r="AB37" s="547"/>
      <c r="AC37" s="547"/>
      <c r="AD37" s="547"/>
      <c r="AE37" s="547"/>
      <c r="AF37" s="548"/>
      <c r="AG37" s="591"/>
      <c r="AH37" s="592"/>
      <c r="AI37" s="27"/>
      <c r="AL37" s="567"/>
      <c r="AM37" s="472"/>
      <c r="AN37" s="472"/>
      <c r="AO37" s="472"/>
      <c r="AP37" s="472"/>
      <c r="AQ37" s="472"/>
      <c r="AR37" s="472"/>
      <c r="AS37" s="472"/>
      <c r="AT37" s="472"/>
      <c r="AU37" s="472"/>
      <c r="AV37" s="472"/>
      <c r="AW37" s="472"/>
      <c r="AX37" s="472"/>
      <c r="AY37" s="472"/>
      <c r="AZ37" s="472"/>
      <c r="BA37" s="472"/>
      <c r="BB37" s="26"/>
      <c r="BC37" s="26"/>
      <c r="BD37" s="26"/>
      <c r="BE37" s="17"/>
      <c r="BF37" s="17"/>
      <c r="BG37" s="17"/>
      <c r="BH37" s="17"/>
      <c r="BI37" s="17"/>
      <c r="BJ37" s="17"/>
      <c r="BK37" s="17"/>
      <c r="BL37" s="17"/>
      <c r="BM37" s="17"/>
      <c r="BN37" s="17"/>
      <c r="BO37" s="17"/>
      <c r="BP37" s="17"/>
      <c r="BQ37" s="472"/>
      <c r="BR37" s="472"/>
      <c r="BS37" s="472"/>
      <c r="BT37" s="16"/>
      <c r="BU37" s="16"/>
      <c r="BV37" s="16"/>
    </row>
    <row r="38" spans="1:74" ht="15" customHeight="1" x14ac:dyDescent="0.15">
      <c r="A38" s="531"/>
      <c r="B38" s="540"/>
      <c r="C38" s="541"/>
      <c r="D38" s="541"/>
      <c r="E38" s="541"/>
      <c r="F38" s="541"/>
      <c r="G38" s="541"/>
      <c r="H38" s="541"/>
      <c r="I38" s="541"/>
      <c r="J38" s="541"/>
      <c r="K38" s="541"/>
      <c r="L38" s="541"/>
      <c r="M38" s="541"/>
      <c r="N38" s="542"/>
      <c r="O38" s="549"/>
      <c r="P38" s="550"/>
      <c r="Q38" s="550"/>
      <c r="R38" s="550"/>
      <c r="S38" s="550"/>
      <c r="T38" s="551"/>
      <c r="U38" s="558"/>
      <c r="V38" s="559"/>
      <c r="W38" s="559"/>
      <c r="X38" s="559"/>
      <c r="Y38" s="559"/>
      <c r="Z38" s="560"/>
      <c r="AA38" s="549"/>
      <c r="AB38" s="550"/>
      <c r="AC38" s="550"/>
      <c r="AD38" s="550"/>
      <c r="AE38" s="550"/>
      <c r="AF38" s="551"/>
      <c r="AG38" s="593"/>
      <c r="AH38" s="594"/>
      <c r="AI38" s="27"/>
      <c r="AL38" s="567"/>
      <c r="AM38" s="472"/>
      <c r="AN38" s="472"/>
      <c r="AO38" s="472"/>
      <c r="AP38" s="472"/>
      <c r="AQ38" s="472"/>
      <c r="AR38" s="472"/>
      <c r="AS38" s="472"/>
      <c r="AT38" s="472"/>
      <c r="AU38" s="472"/>
      <c r="AV38" s="472"/>
      <c r="AW38" s="472"/>
      <c r="AX38" s="472"/>
      <c r="AY38" s="472"/>
      <c r="AZ38" s="472"/>
      <c r="BA38" s="472"/>
      <c r="BB38" s="26"/>
      <c r="BC38" s="26"/>
      <c r="BD38" s="26"/>
      <c r="BE38" s="17"/>
      <c r="BF38" s="17"/>
      <c r="BG38" s="17"/>
      <c r="BH38" s="17"/>
      <c r="BI38" s="17"/>
      <c r="BJ38" s="17"/>
      <c r="BK38" s="17"/>
      <c r="BL38" s="17"/>
      <c r="BM38" s="17"/>
      <c r="BN38" s="17"/>
      <c r="BO38" s="17"/>
      <c r="BP38" s="17"/>
      <c r="BQ38" s="472"/>
      <c r="BR38" s="472"/>
      <c r="BS38" s="472"/>
    </row>
    <row r="39" spans="1:74" ht="21" customHeight="1" x14ac:dyDescent="0.15">
      <c r="A39" s="532"/>
      <c r="B39" s="512" t="s">
        <v>127</v>
      </c>
      <c r="C39" s="513"/>
      <c r="D39" s="513"/>
      <c r="E39" s="513"/>
      <c r="F39" s="513"/>
      <c r="G39" s="513"/>
      <c r="H39" s="513"/>
      <c r="I39" s="513"/>
      <c r="J39" s="513"/>
      <c r="K39" s="513"/>
      <c r="L39" s="513"/>
      <c r="M39" s="513"/>
      <c r="N39" s="514"/>
      <c r="O39" s="512"/>
      <c r="P39" s="513"/>
      <c r="Q39" s="513"/>
      <c r="R39" s="513"/>
      <c r="S39" s="513"/>
      <c r="T39" s="514"/>
      <c r="U39" s="515"/>
      <c r="V39" s="516"/>
      <c r="W39" s="516"/>
      <c r="X39" s="516"/>
      <c r="Y39" s="516"/>
      <c r="Z39" s="517"/>
      <c r="AA39" s="518"/>
      <c r="AB39" s="519"/>
      <c r="AC39" s="519"/>
      <c r="AD39" s="519"/>
      <c r="AE39" s="519"/>
      <c r="AF39" s="520"/>
      <c r="AG39" s="521" t="s">
        <v>128</v>
      </c>
      <c r="AH39" s="522"/>
      <c r="AI39" s="17"/>
      <c r="AL39" s="567"/>
      <c r="AM39" s="485"/>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x14ac:dyDescent="0.15">
      <c r="A40" s="532"/>
      <c r="B40" s="512" t="s">
        <v>129</v>
      </c>
      <c r="C40" s="513"/>
      <c r="D40" s="513"/>
      <c r="E40" s="513"/>
      <c r="F40" s="513"/>
      <c r="G40" s="513"/>
      <c r="H40" s="513"/>
      <c r="I40" s="513"/>
      <c r="J40" s="513"/>
      <c r="K40" s="513"/>
      <c r="L40" s="513"/>
      <c r="M40" s="513"/>
      <c r="N40" s="514"/>
      <c r="O40" s="512"/>
      <c r="P40" s="513"/>
      <c r="Q40" s="513"/>
      <c r="R40" s="513"/>
      <c r="S40" s="513"/>
      <c r="T40" s="514"/>
      <c r="U40" s="515"/>
      <c r="V40" s="516"/>
      <c r="W40" s="516"/>
      <c r="X40" s="516"/>
      <c r="Y40" s="516"/>
      <c r="Z40" s="517"/>
      <c r="AA40" s="518"/>
      <c r="AB40" s="519"/>
      <c r="AC40" s="519"/>
      <c r="AD40" s="519"/>
      <c r="AE40" s="519"/>
      <c r="AF40" s="520"/>
      <c r="AG40" s="523"/>
      <c r="AH40" s="524"/>
      <c r="AI40" s="17"/>
      <c r="AL40" s="567"/>
      <c r="AM40" s="485"/>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x14ac:dyDescent="0.15">
      <c r="A41" s="532"/>
      <c r="B41" s="512" t="s">
        <v>130</v>
      </c>
      <c r="C41" s="513"/>
      <c r="D41" s="513"/>
      <c r="E41" s="513"/>
      <c r="F41" s="513"/>
      <c r="G41" s="513"/>
      <c r="H41" s="513"/>
      <c r="I41" s="513"/>
      <c r="J41" s="513"/>
      <c r="K41" s="513"/>
      <c r="L41" s="513"/>
      <c r="M41" s="513"/>
      <c r="N41" s="514"/>
      <c r="O41" s="512"/>
      <c r="P41" s="513"/>
      <c r="Q41" s="513"/>
      <c r="R41" s="513"/>
      <c r="S41" s="513"/>
      <c r="T41" s="514"/>
      <c r="U41" s="515"/>
      <c r="V41" s="516"/>
      <c r="W41" s="516"/>
      <c r="X41" s="516"/>
      <c r="Y41" s="516"/>
      <c r="Z41" s="517"/>
      <c r="AA41" s="518"/>
      <c r="AB41" s="519"/>
      <c r="AC41" s="519"/>
      <c r="AD41" s="519"/>
      <c r="AE41" s="519"/>
      <c r="AF41" s="520"/>
      <c r="AG41" s="525"/>
      <c r="AH41" s="526"/>
      <c r="AI41" s="17"/>
      <c r="AL41" s="567"/>
      <c r="AM41" s="485"/>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x14ac:dyDescent="0.15">
      <c r="A42" s="532"/>
      <c r="B42" s="512" t="s">
        <v>131</v>
      </c>
      <c r="C42" s="513"/>
      <c r="D42" s="513"/>
      <c r="E42" s="513"/>
      <c r="F42" s="513"/>
      <c r="G42" s="513"/>
      <c r="H42" s="513"/>
      <c r="I42" s="513"/>
      <c r="J42" s="513"/>
      <c r="K42" s="513"/>
      <c r="L42" s="513"/>
      <c r="M42" s="513"/>
      <c r="N42" s="514"/>
      <c r="O42" s="512"/>
      <c r="P42" s="513"/>
      <c r="Q42" s="513"/>
      <c r="R42" s="513"/>
      <c r="S42" s="513"/>
      <c r="T42" s="514"/>
      <c r="U42" s="515"/>
      <c r="V42" s="516"/>
      <c r="W42" s="516"/>
      <c r="X42" s="516"/>
      <c r="Y42" s="516"/>
      <c r="Z42" s="517"/>
      <c r="AA42" s="518"/>
      <c r="AB42" s="519"/>
      <c r="AC42" s="519"/>
      <c r="AD42" s="519"/>
      <c r="AE42" s="519"/>
      <c r="AF42" s="520"/>
      <c r="AG42" s="521" t="s">
        <v>132</v>
      </c>
      <c r="AH42" s="522"/>
      <c r="AI42" s="17"/>
      <c r="AL42" s="567"/>
      <c r="AM42" s="485"/>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x14ac:dyDescent="0.15">
      <c r="A43" s="532"/>
      <c r="B43" s="512" t="s">
        <v>133</v>
      </c>
      <c r="C43" s="513"/>
      <c r="D43" s="513"/>
      <c r="E43" s="513"/>
      <c r="F43" s="513"/>
      <c r="G43" s="513"/>
      <c r="H43" s="513"/>
      <c r="I43" s="513"/>
      <c r="J43" s="513"/>
      <c r="K43" s="513"/>
      <c r="L43" s="513"/>
      <c r="M43" s="513"/>
      <c r="N43" s="514"/>
      <c r="O43" s="512"/>
      <c r="P43" s="513"/>
      <c r="Q43" s="513"/>
      <c r="R43" s="513"/>
      <c r="S43" s="513"/>
      <c r="T43" s="514"/>
      <c r="U43" s="515"/>
      <c r="V43" s="516"/>
      <c r="W43" s="516"/>
      <c r="X43" s="516"/>
      <c r="Y43" s="516"/>
      <c r="Z43" s="517"/>
      <c r="AA43" s="518"/>
      <c r="AB43" s="519"/>
      <c r="AC43" s="519"/>
      <c r="AD43" s="519"/>
      <c r="AE43" s="519"/>
      <c r="AF43" s="520"/>
      <c r="AG43" s="523"/>
      <c r="AH43" s="524"/>
      <c r="AI43" s="17"/>
      <c r="AL43" s="567"/>
      <c r="AM43" s="485"/>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x14ac:dyDescent="0.15">
      <c r="A44" s="533"/>
      <c r="B44" s="512" t="s">
        <v>134</v>
      </c>
      <c r="C44" s="513"/>
      <c r="D44" s="513"/>
      <c r="E44" s="513"/>
      <c r="F44" s="513"/>
      <c r="G44" s="513"/>
      <c r="H44" s="513"/>
      <c r="I44" s="513"/>
      <c r="J44" s="513"/>
      <c r="K44" s="513"/>
      <c r="L44" s="513"/>
      <c r="M44" s="513"/>
      <c r="N44" s="514"/>
      <c r="O44" s="512"/>
      <c r="P44" s="513"/>
      <c r="Q44" s="513"/>
      <c r="R44" s="513"/>
      <c r="S44" s="513"/>
      <c r="T44" s="514"/>
      <c r="U44" s="515"/>
      <c r="V44" s="516"/>
      <c r="W44" s="516"/>
      <c r="X44" s="516"/>
      <c r="Y44" s="516"/>
      <c r="Z44" s="517"/>
      <c r="AA44" s="518"/>
      <c r="AB44" s="519"/>
      <c r="AC44" s="519"/>
      <c r="AD44" s="519"/>
      <c r="AE44" s="519"/>
      <c r="AF44" s="520"/>
      <c r="AG44" s="525"/>
      <c r="AH44" s="526"/>
      <c r="AI44" s="17"/>
      <c r="AL44" s="567"/>
      <c r="AM44" s="485"/>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x14ac:dyDescent="0.15">
      <c r="A45" s="568" t="s">
        <v>135</v>
      </c>
      <c r="B45" s="569"/>
      <c r="C45" s="569"/>
      <c r="D45" s="569"/>
      <c r="E45" s="569"/>
      <c r="F45" s="569"/>
      <c r="G45" s="570"/>
      <c r="H45" s="512" t="s">
        <v>136</v>
      </c>
      <c r="I45" s="513"/>
      <c r="J45" s="513"/>
      <c r="K45" s="513"/>
      <c r="L45" s="513"/>
      <c r="M45" s="513"/>
      <c r="N45" s="513"/>
      <c r="O45" s="513"/>
      <c r="P45" s="513"/>
      <c r="Q45" s="513"/>
      <c r="R45" s="513"/>
      <c r="S45" s="513"/>
      <c r="T45" s="514"/>
      <c r="U45" s="515"/>
      <c r="V45" s="516"/>
      <c r="W45" s="516"/>
      <c r="X45" s="516"/>
      <c r="Y45" s="516"/>
      <c r="Z45" s="517"/>
      <c r="AA45" s="577"/>
      <c r="AB45" s="578"/>
      <c r="AC45" s="578"/>
      <c r="AD45" s="578"/>
      <c r="AE45" s="578"/>
      <c r="AF45" s="578"/>
      <c r="AG45" s="578"/>
      <c r="AH45" s="579"/>
      <c r="AI45" s="17"/>
      <c r="AL45" s="567"/>
      <c r="AM45" s="485"/>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x14ac:dyDescent="0.15">
      <c r="A46" s="571"/>
      <c r="B46" s="572"/>
      <c r="C46" s="572"/>
      <c r="D46" s="572"/>
      <c r="E46" s="572"/>
      <c r="F46" s="572"/>
      <c r="G46" s="573"/>
      <c r="H46" s="512" t="s">
        <v>137</v>
      </c>
      <c r="I46" s="513"/>
      <c r="J46" s="513"/>
      <c r="K46" s="513"/>
      <c r="L46" s="513"/>
      <c r="M46" s="513"/>
      <c r="N46" s="513"/>
      <c r="O46" s="513"/>
      <c r="P46" s="513"/>
      <c r="Q46" s="513"/>
      <c r="R46" s="513"/>
      <c r="S46" s="513"/>
      <c r="T46" s="514"/>
      <c r="U46" s="515"/>
      <c r="V46" s="516"/>
      <c r="W46" s="516"/>
      <c r="X46" s="516"/>
      <c r="Y46" s="516"/>
      <c r="Z46" s="517"/>
      <c r="AA46" s="580"/>
      <c r="AB46" s="581"/>
      <c r="AC46" s="581"/>
      <c r="AD46" s="581"/>
      <c r="AE46" s="581"/>
      <c r="AF46" s="581"/>
      <c r="AG46" s="581"/>
      <c r="AH46" s="582"/>
      <c r="AI46" s="17"/>
      <c r="AL46" s="567"/>
      <c r="AM46" s="485"/>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x14ac:dyDescent="0.15">
      <c r="A47" s="571"/>
      <c r="B47" s="572"/>
      <c r="C47" s="572"/>
      <c r="D47" s="572"/>
      <c r="E47" s="572"/>
      <c r="F47" s="572"/>
      <c r="G47" s="573"/>
      <c r="H47" s="512" t="s">
        <v>138</v>
      </c>
      <c r="I47" s="513"/>
      <c r="J47" s="513"/>
      <c r="K47" s="513"/>
      <c r="L47" s="513"/>
      <c r="M47" s="513"/>
      <c r="N47" s="513"/>
      <c r="O47" s="513"/>
      <c r="P47" s="513"/>
      <c r="Q47" s="513"/>
      <c r="R47" s="513"/>
      <c r="S47" s="513"/>
      <c r="T47" s="514"/>
      <c r="U47" s="515"/>
      <c r="V47" s="516"/>
      <c r="W47" s="516"/>
      <c r="X47" s="516"/>
      <c r="Y47" s="516"/>
      <c r="Z47" s="517"/>
      <c r="AA47" s="580"/>
      <c r="AB47" s="581"/>
      <c r="AC47" s="581"/>
      <c r="AD47" s="581"/>
      <c r="AE47" s="581"/>
      <c r="AF47" s="581"/>
      <c r="AG47" s="581"/>
      <c r="AH47" s="582"/>
      <c r="AI47" s="17"/>
      <c r="AL47" s="567"/>
      <c r="AM47" s="485"/>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x14ac:dyDescent="0.15">
      <c r="A48" s="571"/>
      <c r="B48" s="572"/>
      <c r="C48" s="572"/>
      <c r="D48" s="572"/>
      <c r="E48" s="572"/>
      <c r="F48" s="572"/>
      <c r="G48" s="573"/>
      <c r="H48" s="512" t="s">
        <v>139</v>
      </c>
      <c r="I48" s="513"/>
      <c r="J48" s="513"/>
      <c r="K48" s="513"/>
      <c r="L48" s="513"/>
      <c r="M48" s="513"/>
      <c r="N48" s="513"/>
      <c r="O48" s="513"/>
      <c r="P48" s="513"/>
      <c r="Q48" s="513"/>
      <c r="R48" s="513"/>
      <c r="S48" s="513"/>
      <c r="T48" s="514"/>
      <c r="U48" s="515"/>
      <c r="V48" s="516"/>
      <c r="W48" s="516"/>
      <c r="X48" s="516"/>
      <c r="Y48" s="516"/>
      <c r="Z48" s="517"/>
      <c r="AA48" s="580"/>
      <c r="AB48" s="581"/>
      <c r="AC48" s="581"/>
      <c r="AD48" s="581"/>
      <c r="AE48" s="581"/>
      <c r="AF48" s="581"/>
      <c r="AG48" s="581"/>
      <c r="AH48" s="582"/>
      <c r="AI48" s="17"/>
      <c r="AL48" s="567"/>
      <c r="AM48" s="485"/>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x14ac:dyDescent="0.15">
      <c r="A49" s="574"/>
      <c r="B49" s="575"/>
      <c r="C49" s="575"/>
      <c r="D49" s="575"/>
      <c r="E49" s="575"/>
      <c r="F49" s="575"/>
      <c r="G49" s="576"/>
      <c r="H49" s="512" t="s">
        <v>140</v>
      </c>
      <c r="I49" s="513"/>
      <c r="J49" s="513"/>
      <c r="K49" s="513"/>
      <c r="L49" s="513"/>
      <c r="M49" s="513"/>
      <c r="N49" s="513"/>
      <c r="O49" s="513"/>
      <c r="P49" s="513"/>
      <c r="Q49" s="513"/>
      <c r="R49" s="513"/>
      <c r="S49" s="513"/>
      <c r="T49" s="514"/>
      <c r="U49" s="515"/>
      <c r="V49" s="516"/>
      <c r="W49" s="516"/>
      <c r="X49" s="516"/>
      <c r="Y49" s="516"/>
      <c r="Z49" s="517"/>
      <c r="AA49" s="583"/>
      <c r="AB49" s="584"/>
      <c r="AC49" s="584"/>
      <c r="AD49" s="584"/>
      <c r="AE49" s="584"/>
      <c r="AF49" s="584"/>
      <c r="AG49" s="584"/>
      <c r="AH49" s="585"/>
      <c r="AI49" s="17"/>
      <c r="AL49" s="567"/>
      <c r="AM49" s="485"/>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x14ac:dyDescent="0.15">
      <c r="A50" s="89" t="s">
        <v>33</v>
      </c>
      <c r="B50" s="28"/>
      <c r="C50" s="30"/>
      <c r="D50" s="30"/>
      <c r="E50" s="30"/>
      <c r="F50" s="30"/>
      <c r="G50" s="31"/>
      <c r="H50" s="32"/>
      <c r="I50" s="33"/>
      <c r="J50" s="34"/>
      <c r="K50" s="33"/>
      <c r="L50" s="33"/>
      <c r="M50" s="33"/>
      <c r="N50" s="33"/>
      <c r="O50" s="33"/>
      <c r="P50" s="33"/>
      <c r="Q50" s="35"/>
      <c r="R50" s="29" t="s">
        <v>34</v>
      </c>
      <c r="S50" s="36"/>
      <c r="T50" s="36"/>
      <c r="U50" s="36"/>
      <c r="V50" s="36"/>
      <c r="W50" s="36"/>
      <c r="X50" s="36"/>
      <c r="Y50" s="36"/>
      <c r="Z50" s="36"/>
      <c r="AA50" s="36"/>
      <c r="AB50" s="36"/>
      <c r="AC50" s="36"/>
      <c r="AD50" s="36"/>
      <c r="AE50" s="36"/>
      <c r="AF50" s="36"/>
      <c r="AG50" s="36"/>
      <c r="AH50" s="37"/>
      <c r="AI50" s="17"/>
      <c r="AL50" s="567"/>
      <c r="AM50" s="485"/>
      <c r="AN50" s="17"/>
      <c r="AO50" s="483"/>
      <c r="AP50" s="483"/>
      <c r="AQ50" s="483"/>
      <c r="AR50" s="483"/>
      <c r="AS50" s="483"/>
      <c r="AT50" s="483"/>
      <c r="AU50" s="483"/>
      <c r="AV50" s="483"/>
      <c r="AW50" s="483"/>
      <c r="AX50" s="483"/>
      <c r="AY50" s="483"/>
      <c r="AZ50" s="483"/>
      <c r="BA50" s="483"/>
      <c r="BB50" s="17"/>
      <c r="BC50" s="17"/>
      <c r="BD50" s="17"/>
      <c r="BE50" s="17"/>
      <c r="BF50" s="17"/>
      <c r="BG50" s="17"/>
      <c r="BH50" s="17"/>
      <c r="BI50" s="17"/>
      <c r="BJ50" s="17"/>
      <c r="BK50" s="17"/>
      <c r="BL50" s="17"/>
      <c r="BM50" s="17"/>
      <c r="BN50" s="17"/>
      <c r="BO50" s="17"/>
      <c r="BP50" s="17"/>
      <c r="BQ50" s="17"/>
      <c r="BR50" s="17"/>
      <c r="BS50" s="17"/>
    </row>
    <row r="51" spans="1:71" ht="18" customHeight="1" x14ac:dyDescent="0.15">
      <c r="A51" s="586" t="s">
        <v>141</v>
      </c>
      <c r="B51" s="587"/>
      <c r="C51" s="587"/>
      <c r="D51" s="587"/>
      <c r="E51" s="587"/>
      <c r="F51" s="587"/>
      <c r="G51" s="588"/>
      <c r="H51" s="512"/>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4"/>
      <c r="AI51" s="17"/>
      <c r="AL51" s="87"/>
      <c r="AM51" s="88"/>
      <c r="AN51" s="17"/>
      <c r="AO51" s="85"/>
      <c r="AP51" s="85"/>
      <c r="AQ51" s="85"/>
      <c r="AR51" s="85"/>
      <c r="AS51" s="85"/>
      <c r="AT51" s="85"/>
      <c r="AU51" s="85"/>
      <c r="AV51" s="85"/>
      <c r="AW51" s="85"/>
      <c r="AX51" s="85"/>
      <c r="AY51" s="85"/>
      <c r="AZ51" s="85"/>
      <c r="BA51" s="85"/>
      <c r="BB51" s="17"/>
      <c r="BC51" s="17"/>
      <c r="BD51" s="17"/>
      <c r="BE51" s="17"/>
      <c r="BF51" s="17"/>
      <c r="BG51" s="17"/>
      <c r="BH51" s="17"/>
      <c r="BI51" s="17"/>
      <c r="BJ51" s="17"/>
      <c r="BK51" s="17"/>
      <c r="BL51" s="17"/>
      <c r="BM51" s="17"/>
      <c r="BN51" s="17"/>
      <c r="BO51" s="17"/>
      <c r="BP51" s="17"/>
      <c r="BQ51" s="17"/>
      <c r="BR51" s="17"/>
      <c r="BS51" s="17"/>
    </row>
    <row r="52" spans="1:71" ht="18" customHeight="1" x14ac:dyDescent="0.15">
      <c r="A52" s="89" t="s">
        <v>35</v>
      </c>
      <c r="B52" s="13"/>
      <c r="C52" s="90"/>
      <c r="D52" s="90"/>
      <c r="E52" s="90"/>
      <c r="F52" s="90"/>
      <c r="G52" s="90"/>
      <c r="H52" s="32"/>
      <c r="I52" s="33"/>
      <c r="J52" s="34"/>
      <c r="K52" s="33"/>
      <c r="L52" s="33"/>
      <c r="M52" s="33"/>
      <c r="N52" s="33"/>
      <c r="O52" s="33"/>
      <c r="P52" s="33"/>
      <c r="Q52" s="35"/>
      <c r="R52" s="29" t="s">
        <v>36</v>
      </c>
      <c r="S52" s="38"/>
      <c r="T52" s="38"/>
      <c r="U52" s="38"/>
      <c r="V52" s="38"/>
      <c r="W52" s="38"/>
      <c r="X52" s="38"/>
      <c r="Y52" s="38"/>
      <c r="Z52" s="38"/>
      <c r="AA52" s="38"/>
      <c r="AB52" s="38"/>
      <c r="AC52" s="38"/>
      <c r="AD52" s="38"/>
      <c r="AE52" s="38"/>
      <c r="AF52" s="38"/>
      <c r="AG52" s="38"/>
      <c r="AH52" s="39"/>
      <c r="AI52" s="17"/>
      <c r="AL52" s="561"/>
      <c r="AM52" s="562"/>
      <c r="AN52" s="562"/>
      <c r="AO52" s="562"/>
      <c r="AP52" s="562"/>
      <c r="AQ52" s="562"/>
      <c r="AR52" s="562"/>
      <c r="AS52" s="562"/>
      <c r="AT52" s="86"/>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x14ac:dyDescent="0.15">
      <c r="B53" s="40"/>
      <c r="AI53" s="17"/>
      <c r="AL53" s="563"/>
      <c r="AM53" s="564"/>
      <c r="AN53" s="564"/>
      <c r="AO53" s="564"/>
      <c r="AP53" s="564"/>
      <c r="AQ53" s="564"/>
      <c r="AR53" s="564"/>
      <c r="AS53" s="86"/>
      <c r="AT53" s="86"/>
      <c r="AU53" s="17"/>
      <c r="AV53" s="17"/>
      <c r="AW53" s="17"/>
      <c r="AX53" s="17"/>
      <c r="AY53" s="17"/>
      <c r="AZ53" s="17"/>
      <c r="BA53" s="17"/>
      <c r="BB53" s="17"/>
      <c r="BC53" s="41"/>
      <c r="BD53" s="17"/>
      <c r="BE53" s="17"/>
      <c r="BF53" s="17"/>
      <c r="BG53" s="17"/>
      <c r="BH53" s="17"/>
      <c r="BI53" s="17"/>
      <c r="BJ53" s="17"/>
      <c r="BK53" s="17"/>
      <c r="BL53" s="17"/>
      <c r="BM53" s="17"/>
      <c r="BN53" s="17"/>
      <c r="BO53" s="17"/>
      <c r="BP53" s="17"/>
      <c r="BQ53" s="17"/>
      <c r="BR53" s="17"/>
      <c r="BS53" s="17"/>
    </row>
    <row r="54" spans="1:71" ht="15" customHeight="1" x14ac:dyDescent="0.15">
      <c r="A54" s="15" t="s">
        <v>37</v>
      </c>
      <c r="B54" s="17"/>
      <c r="C54" s="565" t="s">
        <v>151</v>
      </c>
      <c r="D54" s="566" t="s">
        <v>156</v>
      </c>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x14ac:dyDescent="0.15">
      <c r="A55" s="17"/>
      <c r="C55" s="565"/>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6"/>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x14ac:dyDescent="0.15">
      <c r="C56" s="565"/>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row>
    <row r="57" spans="1:71" ht="15" customHeight="1" x14ac:dyDescent="0.15">
      <c r="A57" s="17"/>
      <c r="C57" s="565"/>
      <c r="D57" s="566"/>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row>
    <row r="58" spans="1:71" ht="15" customHeight="1" x14ac:dyDescent="0.15">
      <c r="A58" s="17"/>
      <c r="C58" s="565"/>
      <c r="D58" s="566"/>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row>
    <row r="59" spans="1:71" ht="15" customHeight="1" x14ac:dyDescent="0.15">
      <c r="A59" s="17"/>
      <c r="C59" s="565"/>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row>
    <row r="60" spans="1:71" ht="15" customHeight="1" x14ac:dyDescent="0.15">
      <c r="A60" s="17"/>
      <c r="C60" s="565"/>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row>
    <row r="61" spans="1:71" ht="15" customHeight="1" x14ac:dyDescent="0.15">
      <c r="A61" s="17"/>
      <c r="C61" s="565"/>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row>
    <row r="62" spans="1:71" ht="15" customHeight="1" x14ac:dyDescent="0.15">
      <c r="A62" s="17"/>
      <c r="C62" s="565"/>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row>
    <row r="63" spans="1:71" ht="15" customHeight="1" x14ac:dyDescent="0.15">
      <c r="A63" s="17"/>
      <c r="C63" s="565"/>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row>
    <row r="64" spans="1:71" ht="15" customHeight="1" x14ac:dyDescent="0.15">
      <c r="A64" s="17"/>
      <c r="C64" s="565"/>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row>
    <row r="65" spans="1:1" ht="14.85" customHeight="1" x14ac:dyDescent="0.15">
      <c r="A65" s="17"/>
    </row>
    <row r="66" spans="1:1" ht="14.85" customHeight="1" x14ac:dyDescent="0.15">
      <c r="A66" s="17"/>
    </row>
    <row r="67" spans="1:1" ht="14.85" customHeight="1" x14ac:dyDescent="0.15">
      <c r="A67" s="17"/>
    </row>
    <row r="68" spans="1:1" ht="14.85" customHeight="1" x14ac:dyDescent="0.15">
      <c r="A68" s="17"/>
    </row>
    <row r="69" spans="1:1" ht="14.85" customHeight="1" x14ac:dyDescent="0.15">
      <c r="A69" s="17"/>
    </row>
    <row r="70" spans="1:1" ht="14.85" customHeight="1" x14ac:dyDescent="0.15">
      <c r="A70" s="17"/>
    </row>
    <row r="71" spans="1:1" ht="14.85" customHeight="1" x14ac:dyDescent="0.15">
      <c r="A71" s="17"/>
    </row>
    <row r="72" spans="1:1" ht="14.85" customHeight="1" x14ac:dyDescent="0.15">
      <c r="A72" s="17"/>
    </row>
    <row r="73" spans="1:1" ht="14.85" customHeight="1" x14ac:dyDescent="0.15">
      <c r="A73" s="17"/>
    </row>
    <row r="74" spans="1:1" ht="14.85" customHeight="1" x14ac:dyDescent="0.15">
      <c r="A74" s="17"/>
    </row>
    <row r="75" spans="1:1" ht="14.85" customHeight="1" x14ac:dyDescent="0.15">
      <c r="A75" s="17"/>
    </row>
    <row r="76" spans="1:1" ht="14.85" customHeight="1" x14ac:dyDescent="0.15">
      <c r="A76" s="17"/>
    </row>
    <row r="77" spans="1:1" ht="14.85" customHeight="1" x14ac:dyDescent="0.15">
      <c r="A77" s="17"/>
    </row>
    <row r="78" spans="1:1" ht="14.85" customHeight="1" x14ac:dyDescent="0.15">
      <c r="A78" s="17"/>
    </row>
    <row r="79" spans="1:1" ht="14.85" customHeight="1" x14ac:dyDescent="0.15">
      <c r="A79" s="17"/>
    </row>
    <row r="80" spans="1:1" ht="14.85" customHeight="1" x14ac:dyDescent="0.15">
      <c r="A80" s="17"/>
    </row>
    <row r="81" spans="1:1" ht="14.85" customHeight="1" x14ac:dyDescent="0.15">
      <c r="A81" s="17"/>
    </row>
    <row r="82" spans="1:1" ht="14.85" customHeight="1" x14ac:dyDescent="0.15">
      <c r="A82" s="17"/>
    </row>
    <row r="83" spans="1:1" ht="14.85" customHeight="1" x14ac:dyDescent="0.15">
      <c r="A83" s="17"/>
    </row>
    <row r="84" spans="1:1" ht="14.85" customHeight="1" x14ac:dyDescent="0.15">
      <c r="A84" s="17"/>
    </row>
    <row r="85" spans="1:1" ht="14.85" customHeight="1" x14ac:dyDescent="0.15">
      <c r="A85" s="17"/>
    </row>
    <row r="86" spans="1:1" ht="14.85" customHeight="1" x14ac:dyDescent="0.15">
      <c r="A86" s="17"/>
    </row>
    <row r="87" spans="1:1" ht="14.85" customHeight="1" x14ac:dyDescent="0.15">
      <c r="A87" s="17"/>
    </row>
    <row r="88" spans="1:1" ht="14.85" customHeight="1" x14ac:dyDescent="0.15">
      <c r="A88" s="17"/>
    </row>
    <row r="89" spans="1:1" ht="14.85" customHeight="1" x14ac:dyDescent="0.15">
      <c r="A89" s="17"/>
    </row>
    <row r="90" spans="1:1" ht="14.85" customHeight="1" x14ac:dyDescent="0.15">
      <c r="A90" s="17"/>
    </row>
    <row r="91" spans="1:1" ht="14.85" customHeight="1" x14ac:dyDescent="0.15">
      <c r="A91" s="17"/>
    </row>
    <row r="92" spans="1:1" ht="14.85" customHeight="1" x14ac:dyDescent="0.15">
      <c r="A92" s="17"/>
    </row>
    <row r="93" spans="1:1" ht="14.85" customHeight="1" x14ac:dyDescent="0.15">
      <c r="A93" s="17"/>
    </row>
    <row r="94" spans="1:1" ht="14.85" customHeight="1" x14ac:dyDescent="0.15">
      <c r="A94" s="17"/>
    </row>
    <row r="95" spans="1:1" ht="14.85" customHeight="1" x14ac:dyDescent="0.15">
      <c r="A95" s="17"/>
    </row>
    <row r="96" spans="1:1" ht="14.85" customHeight="1" x14ac:dyDescent="0.15">
      <c r="A96" s="17"/>
    </row>
    <row r="97" spans="1:1" ht="14.85" customHeight="1" x14ac:dyDescent="0.15">
      <c r="A97" s="17"/>
    </row>
    <row r="98" spans="1:1" ht="14.85" customHeight="1" x14ac:dyDescent="0.15">
      <c r="A98" s="17"/>
    </row>
    <row r="99" spans="1:1" ht="14.85" customHeight="1" x14ac:dyDescent="0.15">
      <c r="A99" s="17"/>
    </row>
    <row r="100" spans="1:1" ht="14.85" customHeight="1" x14ac:dyDescent="0.15">
      <c r="A100" s="17"/>
    </row>
    <row r="101" spans="1:1" ht="14.85" customHeight="1" x14ac:dyDescent="0.15">
      <c r="A101" s="17"/>
    </row>
    <row r="102" spans="1:1" ht="14.85" customHeight="1" x14ac:dyDescent="0.15">
      <c r="A102" s="17"/>
    </row>
    <row r="103" spans="1:1" ht="14.85" customHeight="1" x14ac:dyDescent="0.15">
      <c r="A103" s="17"/>
    </row>
    <row r="104" spans="1:1" ht="14.85" customHeight="1" x14ac:dyDescent="0.15">
      <c r="A104" s="17"/>
    </row>
    <row r="105" spans="1:1" ht="14.85" customHeight="1" x14ac:dyDescent="0.15">
      <c r="A105" s="17"/>
    </row>
    <row r="106" spans="1:1" ht="14.85" customHeight="1" x14ac:dyDescent="0.15">
      <c r="A106" s="17"/>
    </row>
    <row r="107" spans="1:1" ht="14.85" customHeight="1" x14ac:dyDescent="0.15">
      <c r="A107" s="17"/>
    </row>
    <row r="108" spans="1:1" ht="14.85" customHeight="1" x14ac:dyDescent="0.15">
      <c r="A108" s="17"/>
    </row>
    <row r="109" spans="1:1" ht="14.85" customHeight="1" x14ac:dyDescent="0.15">
      <c r="A109" s="17"/>
    </row>
    <row r="110" spans="1:1" ht="14.85" customHeight="1" x14ac:dyDescent="0.15">
      <c r="A110" s="17"/>
    </row>
    <row r="111" spans="1:1" ht="14.85" customHeight="1" x14ac:dyDescent="0.15">
      <c r="A111" s="17"/>
    </row>
    <row r="112" spans="1:1" ht="14.85" customHeight="1" x14ac:dyDescent="0.15">
      <c r="A112" s="17"/>
    </row>
    <row r="113" spans="1:1" ht="14.85" customHeight="1" x14ac:dyDescent="0.15">
      <c r="A113" s="17"/>
    </row>
    <row r="114" spans="1:1" ht="14.85" customHeight="1" x14ac:dyDescent="0.15">
      <c r="A114" s="17"/>
    </row>
    <row r="115" spans="1:1" ht="14.85" customHeight="1" x14ac:dyDescent="0.15">
      <c r="A115" s="17"/>
    </row>
    <row r="116" spans="1:1" ht="14.85" customHeight="1" x14ac:dyDescent="0.15">
      <c r="A116" s="17"/>
    </row>
    <row r="117" spans="1:1" ht="14.85" customHeight="1" x14ac:dyDescent="0.15">
      <c r="A117" s="17"/>
    </row>
    <row r="118" spans="1:1" ht="14.85" customHeight="1" x14ac:dyDescent="0.15">
      <c r="A118" s="17"/>
    </row>
    <row r="119" spans="1:1" ht="14.85" customHeight="1" x14ac:dyDescent="0.15">
      <c r="A119" s="17"/>
    </row>
    <row r="120" spans="1:1" ht="14.85" customHeight="1" x14ac:dyDescent="0.15">
      <c r="A120" s="17"/>
    </row>
    <row r="121" spans="1:1" ht="14.85" customHeight="1" x14ac:dyDescent="0.15">
      <c r="A121" s="17"/>
    </row>
    <row r="122" spans="1:1" ht="14.85" customHeight="1" x14ac:dyDescent="0.15">
      <c r="A122" s="17"/>
    </row>
    <row r="123" spans="1:1" ht="14.85" customHeight="1" x14ac:dyDescent="0.15">
      <c r="A123" s="17"/>
    </row>
    <row r="124" spans="1:1" ht="14.85" customHeight="1" x14ac:dyDescent="0.15">
      <c r="A124" s="17"/>
    </row>
    <row r="125" spans="1:1" ht="14.85" customHeight="1" x14ac:dyDescent="0.15">
      <c r="A125" s="17"/>
    </row>
    <row r="126" spans="1:1" ht="14.85" customHeight="1" x14ac:dyDescent="0.15">
      <c r="A126" s="17"/>
    </row>
    <row r="127" spans="1:1" ht="14.85" customHeight="1" x14ac:dyDescent="0.15">
      <c r="A127" s="17"/>
    </row>
    <row r="128" spans="1:1" ht="14.85" customHeight="1" x14ac:dyDescent="0.15">
      <c r="A128" s="17"/>
    </row>
    <row r="129" spans="1:1" ht="14.85" customHeight="1" x14ac:dyDescent="0.15">
      <c r="A129" s="17"/>
    </row>
    <row r="130" spans="1:1" ht="14.85" customHeight="1" x14ac:dyDescent="0.15">
      <c r="A130" s="17"/>
    </row>
    <row r="131" spans="1:1" ht="14.85" customHeight="1" x14ac:dyDescent="0.15">
      <c r="A131" s="17"/>
    </row>
    <row r="132" spans="1:1" ht="14.85" customHeight="1" x14ac:dyDescent="0.15">
      <c r="A132" s="17"/>
    </row>
    <row r="133" spans="1:1" ht="14.85" customHeight="1" x14ac:dyDescent="0.15">
      <c r="A133" s="17"/>
    </row>
    <row r="134" spans="1:1" ht="14.85" customHeight="1" x14ac:dyDescent="0.15">
      <c r="A134" s="17"/>
    </row>
    <row r="135" spans="1:1" ht="14.85" customHeight="1" x14ac:dyDescent="0.15">
      <c r="A135" s="17"/>
    </row>
    <row r="136" spans="1:1" ht="14.85" customHeight="1" x14ac:dyDescent="0.15">
      <c r="A136" s="17"/>
    </row>
    <row r="137" spans="1:1" ht="14.85" customHeight="1" x14ac:dyDescent="0.15">
      <c r="A137" s="17"/>
    </row>
    <row r="138" spans="1:1" ht="14.85" customHeight="1" x14ac:dyDescent="0.15">
      <c r="A138" s="17"/>
    </row>
    <row r="139" spans="1:1" ht="14.85" customHeight="1" x14ac:dyDescent="0.15">
      <c r="A139" s="17"/>
    </row>
    <row r="140" spans="1:1" ht="14.85" customHeight="1" x14ac:dyDescent="0.15">
      <c r="A140" s="17"/>
    </row>
    <row r="141" spans="1:1" ht="14.85" customHeight="1" x14ac:dyDescent="0.15">
      <c r="A141" s="17"/>
    </row>
    <row r="142" spans="1:1" ht="14.85" customHeight="1" x14ac:dyDescent="0.15">
      <c r="A142" s="17"/>
    </row>
    <row r="143" spans="1:1" ht="14.85" customHeight="1" x14ac:dyDescent="0.15">
      <c r="A143" s="17"/>
    </row>
    <row r="144" spans="1:1" ht="14.85" customHeight="1" x14ac:dyDescent="0.15">
      <c r="A144" s="17"/>
    </row>
    <row r="145" spans="1:1" ht="14.85" customHeight="1" x14ac:dyDescent="0.15">
      <c r="A145" s="17"/>
    </row>
    <row r="146" spans="1:1" ht="14.85" customHeight="1" x14ac:dyDescent="0.15">
      <c r="A146" s="17"/>
    </row>
    <row r="147" spans="1:1" ht="14.85" customHeight="1" x14ac:dyDescent="0.15">
      <c r="A147" s="17"/>
    </row>
    <row r="148" spans="1:1" ht="14.85" customHeight="1" x14ac:dyDescent="0.15">
      <c r="A148" s="17"/>
    </row>
    <row r="149" spans="1:1" ht="14.85" customHeight="1" x14ac:dyDescent="0.15">
      <c r="A149" s="17"/>
    </row>
    <row r="150" spans="1:1" ht="14.85" customHeight="1" x14ac:dyDescent="0.15">
      <c r="A150" s="17"/>
    </row>
    <row r="151" spans="1:1" ht="14.85" customHeight="1" x14ac:dyDescent="0.15">
      <c r="A151" s="17"/>
    </row>
    <row r="152" spans="1:1" ht="14.85" customHeight="1" x14ac:dyDescent="0.15">
      <c r="A152" s="17"/>
    </row>
    <row r="153" spans="1:1" ht="14.85" customHeight="1" x14ac:dyDescent="0.15">
      <c r="A153" s="17"/>
    </row>
    <row r="154" spans="1:1" ht="14.85" customHeight="1" x14ac:dyDescent="0.15">
      <c r="A154" s="17"/>
    </row>
    <row r="155" spans="1:1" ht="14.85" customHeight="1" x14ac:dyDescent="0.15">
      <c r="A155" s="17"/>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9"/>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topLeftCell="A28" zoomScaleNormal="100" zoomScaleSheetLayoutView="100" workbookViewId="0">
      <selection activeCell="AN27" sqref="AN27"/>
    </sheetView>
  </sheetViews>
  <sheetFormatPr defaultColWidth="2.875" defaultRowHeight="14.85" customHeight="1" x14ac:dyDescent="0.15"/>
  <cols>
    <col min="1" max="1" width="2.875" style="16"/>
    <col min="2" max="7" width="2.875" style="16" customWidth="1"/>
    <col min="8" max="16384" width="2.875" style="16"/>
  </cols>
  <sheetData>
    <row r="1" spans="1:71" ht="15" customHeight="1" x14ac:dyDescent="0.15">
      <c r="A1" s="13" t="s">
        <v>188</v>
      </c>
      <c r="B1" s="13"/>
      <c r="C1" s="13"/>
      <c r="D1" s="13"/>
      <c r="E1" s="13"/>
      <c r="F1" s="13"/>
      <c r="G1" s="13"/>
      <c r="H1" s="13"/>
      <c r="I1" s="13"/>
      <c r="J1" s="13"/>
      <c r="K1" s="13"/>
      <c r="L1" s="13"/>
      <c r="M1" s="13"/>
      <c r="N1" s="14"/>
      <c r="O1" s="13"/>
      <c r="P1" s="13"/>
      <c r="Q1" s="13"/>
      <c r="R1" s="13"/>
      <c r="S1" s="13"/>
      <c r="T1" s="13"/>
      <c r="U1" s="13"/>
      <c r="V1" s="13"/>
      <c r="W1" s="15"/>
      <c r="X1" s="15"/>
      <c r="Y1" s="15"/>
      <c r="Z1" s="15"/>
      <c r="AA1" s="15"/>
      <c r="AB1" s="15"/>
      <c r="AC1" s="15"/>
      <c r="AD1" s="15"/>
      <c r="AE1" s="15"/>
      <c r="AF1" s="13"/>
      <c r="AG1" s="13"/>
      <c r="AH1" s="13"/>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x14ac:dyDescent="0.15">
      <c r="A2" s="13"/>
      <c r="B2" s="13"/>
      <c r="C2" s="13"/>
      <c r="D2" s="13"/>
      <c r="E2" s="13"/>
      <c r="F2" s="13"/>
      <c r="G2" s="13"/>
      <c r="H2" s="13"/>
      <c r="I2" s="13"/>
      <c r="J2" s="13"/>
      <c r="K2" s="13"/>
      <c r="L2" s="13"/>
      <c r="M2" s="13"/>
      <c r="N2" s="13"/>
      <c r="O2" s="13"/>
      <c r="P2" s="13"/>
      <c r="Q2" s="13"/>
      <c r="R2" s="13"/>
      <c r="S2" s="13"/>
      <c r="T2" s="13"/>
      <c r="U2" s="13"/>
      <c r="V2" s="13"/>
      <c r="W2" s="18"/>
      <c r="X2" s="18"/>
      <c r="Y2" s="18"/>
      <c r="Z2" s="18"/>
      <c r="AA2" s="18"/>
      <c r="AB2" s="18"/>
      <c r="AC2" s="18"/>
      <c r="AD2" s="18"/>
      <c r="AE2" s="18"/>
      <c r="AF2" s="18"/>
      <c r="AG2" s="18"/>
      <c r="AH2" s="18"/>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x14ac:dyDescent="0.15">
      <c r="A3" s="13"/>
      <c r="B3" s="13"/>
      <c r="C3" s="13"/>
      <c r="D3" s="13"/>
      <c r="E3" s="137"/>
      <c r="F3" s="13"/>
      <c r="G3" s="13"/>
      <c r="H3" s="13"/>
      <c r="I3" s="13"/>
      <c r="J3" s="13"/>
      <c r="K3" s="13"/>
      <c r="L3" s="13"/>
      <c r="M3" s="13"/>
      <c r="N3" s="13"/>
      <c r="O3" s="13"/>
      <c r="P3" s="13"/>
      <c r="Q3" s="13"/>
      <c r="R3" s="13"/>
      <c r="S3" s="13"/>
      <c r="T3" s="13"/>
      <c r="U3" s="13"/>
      <c r="V3" s="18"/>
      <c r="W3" s="18"/>
      <c r="X3" s="18"/>
      <c r="Y3" s="18"/>
      <c r="Z3" s="18"/>
      <c r="AA3" s="18"/>
      <c r="AB3" s="18"/>
      <c r="AC3" s="18"/>
      <c r="AD3" s="18"/>
      <c r="AE3" s="18"/>
      <c r="AF3" s="18"/>
      <c r="AG3" s="18"/>
      <c r="AH3" s="18"/>
      <c r="AI3" s="19"/>
      <c r="AL3" s="17"/>
      <c r="AM3" s="17"/>
      <c r="AN3" s="17"/>
      <c r="AO3" s="17"/>
      <c r="AP3" s="17"/>
      <c r="AQ3" s="17"/>
      <c r="AR3" s="17"/>
      <c r="AS3" s="17"/>
      <c r="AT3" s="17"/>
      <c r="AU3" s="17"/>
      <c r="AV3" s="17"/>
      <c r="AW3" s="17"/>
      <c r="AX3" s="17"/>
      <c r="AY3" s="17"/>
      <c r="AZ3" s="17"/>
      <c r="BA3" s="17"/>
      <c r="BB3" s="17"/>
      <c r="BC3" s="17"/>
      <c r="BD3" s="17"/>
      <c r="BE3" s="17"/>
      <c r="BF3" s="17"/>
      <c r="BG3" s="19"/>
      <c r="BH3" s="19"/>
      <c r="BI3" s="19"/>
      <c r="BK3" s="19"/>
      <c r="BL3" s="19"/>
      <c r="BM3" s="19"/>
      <c r="BN3" s="19"/>
      <c r="BO3" s="19"/>
      <c r="BP3" s="19"/>
      <c r="BQ3" s="19"/>
      <c r="BR3" s="19"/>
      <c r="BS3" s="19"/>
    </row>
    <row r="4" spans="1:71" ht="15" customHeight="1" x14ac:dyDescent="0.15">
      <c r="A4" s="13"/>
      <c r="B4" s="13"/>
      <c r="C4" s="13"/>
      <c r="D4" s="13"/>
      <c r="E4" s="137"/>
      <c r="F4" s="13"/>
      <c r="G4" s="13"/>
      <c r="H4" s="13"/>
      <c r="I4" s="13"/>
      <c r="J4" s="13"/>
      <c r="K4" s="13"/>
      <c r="L4" s="13"/>
      <c r="M4" s="13"/>
      <c r="N4" s="13"/>
      <c r="O4" s="13"/>
      <c r="P4" s="13"/>
      <c r="Q4" s="13"/>
      <c r="R4" s="13"/>
      <c r="S4" s="13"/>
      <c r="T4" s="13"/>
      <c r="U4" s="13"/>
      <c r="V4" s="18"/>
      <c r="W4" s="18"/>
      <c r="X4" s="18"/>
      <c r="Y4" s="18"/>
      <c r="Z4" s="18"/>
      <c r="AA4" s="18"/>
      <c r="AB4" s="18"/>
      <c r="AC4" s="18"/>
      <c r="AD4" s="18"/>
      <c r="AE4" s="18"/>
      <c r="AF4" s="18"/>
      <c r="AG4" s="18"/>
      <c r="AH4" s="18"/>
      <c r="AI4" s="19"/>
      <c r="AL4" s="17"/>
      <c r="AM4" s="17"/>
      <c r="AN4" s="17"/>
      <c r="AO4" s="17"/>
      <c r="AP4" s="17"/>
      <c r="AQ4" s="17"/>
      <c r="AR4" s="17"/>
      <c r="AS4" s="17"/>
      <c r="AT4" s="17"/>
      <c r="AU4" s="17"/>
      <c r="AV4" s="17"/>
      <c r="AW4" s="17"/>
      <c r="AX4" s="17"/>
      <c r="AY4" s="17"/>
      <c r="AZ4" s="17"/>
      <c r="BA4" s="17"/>
      <c r="BB4" s="17"/>
      <c r="BC4" s="17"/>
      <c r="BD4" s="17"/>
      <c r="BE4" s="17"/>
      <c r="BF4" s="17"/>
      <c r="BG4" s="19"/>
      <c r="BH4" s="19"/>
      <c r="BI4" s="19"/>
      <c r="BK4" s="19"/>
      <c r="BL4" s="19"/>
      <c r="BM4" s="19"/>
      <c r="BN4" s="19"/>
      <c r="BO4" s="19"/>
      <c r="BP4" s="19"/>
      <c r="BQ4" s="19"/>
      <c r="BR4" s="19"/>
      <c r="BS4" s="19"/>
    </row>
    <row r="5" spans="1:71" ht="15" customHeight="1" x14ac:dyDescent="0.15">
      <c r="A5" s="441" t="s">
        <v>189</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1:71" ht="15" customHeight="1" x14ac:dyDescent="0.15">
      <c r="A6" s="13"/>
      <c r="B6" s="13"/>
      <c r="C6" s="13"/>
      <c r="D6" s="13"/>
      <c r="E6" s="13"/>
      <c r="F6" s="13"/>
      <c r="G6" s="15"/>
      <c r="H6" s="15"/>
      <c r="I6" s="15"/>
      <c r="J6" s="15"/>
      <c r="K6" s="15"/>
      <c r="L6" s="15"/>
      <c r="M6" s="15"/>
      <c r="N6" s="15"/>
      <c r="O6" s="15"/>
      <c r="P6" s="15"/>
      <c r="Q6" s="15"/>
      <c r="R6" s="15"/>
      <c r="S6" s="13"/>
      <c r="T6" s="13"/>
      <c r="U6" s="13"/>
      <c r="V6" s="13"/>
      <c r="W6" s="13"/>
      <c r="X6" s="13"/>
      <c r="Y6" s="13"/>
      <c r="Z6" s="13"/>
      <c r="AA6" s="13"/>
      <c r="AB6" s="13"/>
      <c r="AC6" s="13"/>
      <c r="AD6" s="13"/>
      <c r="AE6" s="13"/>
      <c r="AF6" s="13"/>
      <c r="AG6" s="13"/>
      <c r="AH6" s="1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x14ac:dyDescent="0.15">
      <c r="A7" s="13"/>
      <c r="B7" s="13"/>
      <c r="C7" s="15"/>
      <c r="D7" s="15"/>
      <c r="E7" s="13"/>
      <c r="F7" s="15"/>
      <c r="G7" s="15"/>
      <c r="H7" s="15"/>
      <c r="I7" s="15"/>
      <c r="J7" s="15"/>
      <c r="K7" s="15"/>
      <c r="L7" s="13"/>
      <c r="M7" s="13"/>
      <c r="N7" s="13"/>
      <c r="O7" s="13"/>
      <c r="P7" s="13"/>
      <c r="Q7" s="13"/>
      <c r="R7" s="13"/>
      <c r="S7" s="13"/>
      <c r="T7" s="13"/>
      <c r="U7" s="13"/>
      <c r="V7" s="13"/>
      <c r="W7" s="595"/>
      <c r="X7" s="595"/>
      <c r="Y7" s="595"/>
      <c r="Z7" s="595"/>
      <c r="AA7" s="595"/>
      <c r="AB7" s="13" t="s">
        <v>1</v>
      </c>
      <c r="AC7" s="441"/>
      <c r="AD7" s="441"/>
      <c r="AE7" s="13" t="s">
        <v>2</v>
      </c>
      <c r="AF7" s="441"/>
      <c r="AG7" s="441"/>
      <c r="AH7" s="13" t="s">
        <v>3</v>
      </c>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x14ac:dyDescent="0.15">
      <c r="A8" s="13"/>
      <c r="B8" s="396"/>
      <c r="C8" s="396"/>
      <c r="D8" s="396"/>
      <c r="E8" s="396"/>
      <c r="F8" s="396"/>
      <c r="G8" s="399" t="s">
        <v>113</v>
      </c>
      <c r="H8" s="399"/>
      <c r="I8" s="399"/>
      <c r="J8" s="399"/>
      <c r="K8" s="399"/>
      <c r="L8" s="399"/>
      <c r="M8" s="44"/>
      <c r="N8" s="44"/>
      <c r="O8" s="13"/>
      <c r="P8" s="13"/>
      <c r="Q8" s="13"/>
      <c r="R8" s="13"/>
      <c r="S8" s="13"/>
      <c r="T8" s="13"/>
      <c r="U8" s="13"/>
      <c r="V8" s="13"/>
      <c r="W8" s="13"/>
      <c r="X8" s="13"/>
      <c r="Y8" s="13"/>
      <c r="Z8" s="13"/>
      <c r="AA8" s="13"/>
      <c r="AB8" s="13"/>
      <c r="AC8" s="13"/>
      <c r="AD8" s="13"/>
      <c r="AE8" s="13"/>
      <c r="AF8" s="13"/>
      <c r="AG8" s="13"/>
      <c r="AH8" s="13"/>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x14ac:dyDescent="0.15">
      <c r="A9" s="13"/>
      <c r="B9" s="396"/>
      <c r="C9" s="396"/>
      <c r="D9" s="396"/>
      <c r="E9" s="396"/>
      <c r="F9" s="396"/>
      <c r="G9" s="399"/>
      <c r="H9" s="399"/>
      <c r="I9" s="399"/>
      <c r="J9" s="399"/>
      <c r="K9" s="399"/>
      <c r="L9" s="399"/>
      <c r="M9" s="44"/>
      <c r="N9" s="44"/>
      <c r="O9" s="13"/>
      <c r="P9" s="443" t="s">
        <v>190</v>
      </c>
      <c r="Q9" s="443"/>
      <c r="R9" s="443"/>
      <c r="S9" s="443"/>
      <c r="T9" s="444"/>
      <c r="U9" s="444"/>
      <c r="V9" s="444"/>
      <c r="W9" s="444"/>
      <c r="X9" s="444"/>
      <c r="Y9" s="444"/>
      <c r="Z9" s="444"/>
      <c r="AA9" s="444"/>
      <c r="AB9" s="444"/>
      <c r="AC9" s="444"/>
      <c r="AD9" s="444"/>
      <c r="AE9" s="444"/>
      <c r="AF9" s="444"/>
      <c r="AG9" s="444"/>
      <c r="AH9" s="444"/>
      <c r="AI9" s="138"/>
      <c r="AJ9" s="138"/>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x14ac:dyDescent="0.15">
      <c r="A10" s="13"/>
      <c r="B10" s="13"/>
      <c r="C10" s="15"/>
      <c r="D10" s="15"/>
      <c r="E10" s="15"/>
      <c r="F10" s="15"/>
      <c r="G10" s="15"/>
      <c r="H10" s="15"/>
      <c r="I10" s="15"/>
      <c r="J10" s="15"/>
      <c r="K10" s="15"/>
      <c r="M10" s="13"/>
      <c r="N10" s="13"/>
      <c r="O10" s="13"/>
      <c r="P10" s="443"/>
      <c r="Q10" s="443"/>
      <c r="R10" s="443"/>
      <c r="S10" s="443"/>
      <c r="T10" s="444"/>
      <c r="U10" s="444"/>
      <c r="V10" s="444"/>
      <c r="W10" s="444"/>
      <c r="X10" s="444"/>
      <c r="Y10" s="444"/>
      <c r="Z10" s="444"/>
      <c r="AA10" s="444"/>
      <c r="AB10" s="444"/>
      <c r="AC10" s="444"/>
      <c r="AD10" s="444"/>
      <c r="AE10" s="444"/>
      <c r="AF10" s="444"/>
      <c r="AG10" s="444"/>
      <c r="AH10" s="444"/>
      <c r="AI10" s="138"/>
      <c r="AJ10" s="138"/>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x14ac:dyDescent="0.15">
      <c r="A11" s="13"/>
      <c r="B11" s="13"/>
      <c r="C11" s="15"/>
      <c r="D11" s="15"/>
      <c r="E11" s="15"/>
      <c r="F11" s="15"/>
      <c r="G11" s="15"/>
      <c r="H11" s="15"/>
      <c r="I11" s="15"/>
      <c r="J11" s="15"/>
      <c r="K11" s="15"/>
      <c r="M11" s="20" t="s">
        <v>4</v>
      </c>
      <c r="O11" s="13"/>
      <c r="P11" s="443" t="s">
        <v>191</v>
      </c>
      <c r="Q11" s="443"/>
      <c r="R11" s="443"/>
      <c r="S11" s="443"/>
      <c r="T11" s="444"/>
      <c r="U11" s="444"/>
      <c r="V11" s="444"/>
      <c r="W11" s="444"/>
      <c r="X11" s="444"/>
      <c r="Y11" s="444"/>
      <c r="Z11" s="444"/>
      <c r="AA11" s="444"/>
      <c r="AB11" s="444"/>
      <c r="AC11" s="444"/>
      <c r="AD11" s="444"/>
      <c r="AE11" s="444"/>
      <c r="AF11" s="444"/>
      <c r="AG11" s="444"/>
      <c r="AH11" s="444"/>
      <c r="AI11" s="138"/>
      <c r="AJ11" s="138"/>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x14ac:dyDescent="0.15">
      <c r="A12" s="13"/>
      <c r="B12" s="13"/>
      <c r="C12" s="15"/>
      <c r="D12" s="15"/>
      <c r="E12" s="15"/>
      <c r="F12" s="15"/>
      <c r="G12" s="15"/>
      <c r="H12" s="15"/>
      <c r="I12" s="15"/>
      <c r="J12" s="15"/>
      <c r="K12" s="15"/>
      <c r="M12" s="13"/>
      <c r="N12" s="13"/>
      <c r="O12" s="13"/>
      <c r="P12" s="443"/>
      <c r="Q12" s="443"/>
      <c r="R12" s="443"/>
      <c r="S12" s="443"/>
      <c r="T12" s="444"/>
      <c r="U12" s="444"/>
      <c r="V12" s="444"/>
      <c r="W12" s="444"/>
      <c r="X12" s="444"/>
      <c r="Y12" s="444"/>
      <c r="Z12" s="444"/>
      <c r="AA12" s="444"/>
      <c r="AB12" s="444"/>
      <c r="AC12" s="444"/>
      <c r="AD12" s="444"/>
      <c r="AE12" s="444"/>
      <c r="AF12" s="444"/>
      <c r="AG12" s="444"/>
      <c r="AH12" s="444"/>
      <c r="AI12" s="138"/>
      <c r="AJ12" s="138"/>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x14ac:dyDescent="0.15">
      <c r="B13" s="13"/>
      <c r="C13" s="13"/>
      <c r="E13" s="13"/>
      <c r="F13" s="13"/>
      <c r="G13" s="13"/>
      <c r="H13" s="13"/>
      <c r="I13" s="13"/>
      <c r="J13" s="13"/>
      <c r="K13" s="13"/>
      <c r="M13" s="13"/>
      <c r="N13" s="13"/>
      <c r="O13" s="13"/>
      <c r="P13" s="443" t="s">
        <v>192</v>
      </c>
      <c r="Q13" s="443"/>
      <c r="R13" s="443"/>
      <c r="S13" s="443"/>
      <c r="T13" s="443"/>
      <c r="U13" s="443"/>
      <c r="V13" s="444"/>
      <c r="W13" s="444"/>
      <c r="X13" s="444"/>
      <c r="Y13" s="444"/>
      <c r="Z13" s="444"/>
      <c r="AA13" s="444"/>
      <c r="AB13" s="444"/>
      <c r="AC13" s="444"/>
      <c r="AD13" s="444"/>
      <c r="AE13" s="444"/>
      <c r="AF13" s="444"/>
      <c r="AG13" s="444"/>
      <c r="AH13" s="444"/>
      <c r="AI13" s="138"/>
      <c r="AJ13" s="138"/>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x14ac:dyDescent="0.15">
      <c r="B14" s="13"/>
      <c r="C14" s="13"/>
      <c r="D14" s="13"/>
      <c r="E14" s="13"/>
      <c r="F14" s="13"/>
      <c r="G14" s="13"/>
      <c r="H14" s="13"/>
      <c r="I14" s="13"/>
      <c r="J14" s="13"/>
      <c r="K14" s="13"/>
      <c r="M14" s="13"/>
      <c r="N14" s="13"/>
      <c r="O14" s="13"/>
      <c r="P14" s="443"/>
      <c r="Q14" s="443"/>
      <c r="R14" s="443"/>
      <c r="S14" s="443"/>
      <c r="T14" s="443"/>
      <c r="U14" s="443"/>
      <c r="V14" s="444"/>
      <c r="W14" s="444"/>
      <c r="X14" s="444"/>
      <c r="Y14" s="444"/>
      <c r="Z14" s="444"/>
      <c r="AA14" s="444"/>
      <c r="AB14" s="444"/>
      <c r="AC14" s="444"/>
      <c r="AD14" s="444"/>
      <c r="AE14" s="444"/>
      <c r="AF14" s="444"/>
      <c r="AG14" s="444"/>
      <c r="AH14" s="444"/>
      <c r="AI14" s="138"/>
      <c r="AJ14" s="138"/>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x14ac:dyDescent="0.15">
      <c r="B15" s="13"/>
      <c r="C15" s="13"/>
      <c r="D15" s="13"/>
      <c r="E15" s="13"/>
      <c r="F15" s="13"/>
      <c r="G15" s="13"/>
      <c r="H15" s="13"/>
      <c r="I15" s="13"/>
      <c r="J15" s="13"/>
      <c r="K15" s="13"/>
      <c r="M15" s="13"/>
      <c r="N15" s="13"/>
      <c r="O15" s="13"/>
      <c r="P15" s="126"/>
      <c r="Q15" s="126"/>
      <c r="R15" s="126"/>
      <c r="S15" s="126"/>
      <c r="T15" s="126"/>
      <c r="U15" s="126"/>
      <c r="V15" s="127"/>
      <c r="W15" s="127"/>
      <c r="X15" s="127"/>
      <c r="Y15" s="127"/>
      <c r="Z15" s="127"/>
      <c r="AA15" s="127"/>
      <c r="AB15" s="127"/>
      <c r="AC15" s="127"/>
      <c r="AD15" s="127"/>
      <c r="AE15" s="127"/>
      <c r="AF15" s="127"/>
      <c r="AG15" s="127"/>
      <c r="AH15" s="127"/>
      <c r="AI15" s="138"/>
      <c r="AJ15" s="138"/>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x14ac:dyDescent="0.15">
      <c r="B16" s="13" t="s">
        <v>193</v>
      </c>
      <c r="C16" s="13"/>
      <c r="D16" s="13"/>
      <c r="E16" s="13"/>
      <c r="F16" s="13"/>
      <c r="G16" s="13"/>
      <c r="H16" s="13"/>
      <c r="I16" s="13"/>
      <c r="J16" s="13"/>
      <c r="K16" s="13"/>
      <c r="L16" s="13"/>
      <c r="M16" s="13"/>
      <c r="N16" s="13"/>
      <c r="O16" s="42"/>
      <c r="P16" s="42"/>
      <c r="Q16" s="42"/>
      <c r="R16" s="42"/>
      <c r="S16" s="134"/>
      <c r="T16" s="134"/>
      <c r="U16" s="134"/>
      <c r="V16" s="134"/>
      <c r="W16" s="134"/>
      <c r="X16" s="134"/>
      <c r="Y16" s="134"/>
      <c r="Z16" s="135"/>
      <c r="AA16" s="135"/>
      <c r="AB16" s="135"/>
      <c r="AC16" s="135"/>
      <c r="AD16" s="135"/>
      <c r="AE16" s="135"/>
      <c r="AF16" s="135"/>
      <c r="AG16" s="135"/>
      <c r="AH16" s="135"/>
      <c r="AI16" s="135"/>
      <c r="AJ16" s="135"/>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thickBot="1" x14ac:dyDescent="0.2">
      <c r="A18" s="13"/>
      <c r="B18" s="13"/>
      <c r="C18" s="13"/>
      <c r="D18" s="13"/>
      <c r="E18" s="13"/>
      <c r="F18" s="13"/>
      <c r="G18" s="13"/>
      <c r="H18" s="13"/>
      <c r="I18" s="13"/>
      <c r="J18" s="13"/>
      <c r="K18" s="13"/>
      <c r="L18" s="13"/>
      <c r="M18" s="13"/>
      <c r="N18" s="13"/>
      <c r="O18" s="13"/>
      <c r="P18" s="13"/>
      <c r="Q18" s="13"/>
      <c r="R18" s="128" t="s">
        <v>111</v>
      </c>
      <c r="S18" s="129"/>
      <c r="T18" s="129"/>
      <c r="U18" s="130"/>
      <c r="V18" s="47"/>
      <c r="W18" s="48"/>
      <c r="X18" s="48"/>
      <c r="Y18" s="48"/>
      <c r="Z18" s="48"/>
      <c r="AA18" s="48"/>
      <c r="AB18" s="48"/>
      <c r="AC18" s="48"/>
      <c r="AD18" s="48"/>
      <c r="AE18" s="48"/>
      <c r="AF18" s="100"/>
      <c r="AG18" s="100"/>
      <c r="AH18" s="10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15" customHeight="1" x14ac:dyDescent="0.15">
      <c r="A19" s="597" t="s">
        <v>6</v>
      </c>
      <c r="B19" s="600" t="s">
        <v>7</v>
      </c>
      <c r="C19" s="601"/>
      <c r="D19" s="601"/>
      <c r="E19" s="601"/>
      <c r="F19" s="601"/>
      <c r="G19" s="602"/>
      <c r="H19" s="603"/>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5"/>
      <c r="AI19" s="17"/>
      <c r="AL19" s="485"/>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30" customHeight="1" x14ac:dyDescent="0.15">
      <c r="A20" s="598"/>
      <c r="B20" s="448" t="s">
        <v>8</v>
      </c>
      <c r="C20" s="449"/>
      <c r="D20" s="449"/>
      <c r="E20" s="449"/>
      <c r="F20" s="449"/>
      <c r="G20" s="450"/>
      <c r="H20" s="626"/>
      <c r="I20" s="627"/>
      <c r="J20" s="627"/>
      <c r="K20" s="627"/>
      <c r="L20" s="627"/>
      <c r="M20" s="627"/>
      <c r="N20" s="627"/>
      <c r="O20" s="627"/>
      <c r="P20" s="627"/>
      <c r="Q20" s="627"/>
      <c r="R20" s="627"/>
      <c r="S20" s="627"/>
      <c r="T20" s="627"/>
      <c r="U20" s="627"/>
      <c r="V20" s="627"/>
      <c r="W20" s="627"/>
      <c r="X20" s="627"/>
      <c r="Y20" s="627"/>
      <c r="Z20" s="627"/>
      <c r="AA20" s="627"/>
      <c r="AB20" s="627"/>
      <c r="AC20" s="627"/>
      <c r="AD20" s="627"/>
      <c r="AE20" s="627"/>
      <c r="AF20" s="627"/>
      <c r="AG20" s="627"/>
      <c r="AH20" s="628"/>
      <c r="AI20" s="17"/>
      <c r="AL20" s="486"/>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x14ac:dyDescent="0.15">
      <c r="A21" s="598"/>
      <c r="B21" s="499" t="s">
        <v>9</v>
      </c>
      <c r="C21" s="446"/>
      <c r="D21" s="446"/>
      <c r="E21" s="446"/>
      <c r="F21" s="446"/>
      <c r="G21" s="447"/>
      <c r="H21" s="479" t="s">
        <v>10</v>
      </c>
      <c r="I21" s="480"/>
      <c r="J21" s="480"/>
      <c r="K21" s="480"/>
      <c r="L21" s="481"/>
      <c r="M21" s="481"/>
      <c r="N21" s="132" t="s">
        <v>11</v>
      </c>
      <c r="O21" s="481"/>
      <c r="P21" s="481"/>
      <c r="Q21" s="21" t="s">
        <v>12</v>
      </c>
      <c r="R21" s="480"/>
      <c r="S21" s="480"/>
      <c r="T21" s="480"/>
      <c r="U21" s="480"/>
      <c r="V21" s="480"/>
      <c r="W21" s="480"/>
      <c r="X21" s="480"/>
      <c r="Y21" s="480"/>
      <c r="Z21" s="480"/>
      <c r="AA21" s="480"/>
      <c r="AB21" s="480"/>
      <c r="AC21" s="480"/>
      <c r="AD21" s="480"/>
      <c r="AE21" s="480"/>
      <c r="AF21" s="480"/>
      <c r="AG21" s="480"/>
      <c r="AH21" s="596"/>
      <c r="AI21" s="19"/>
      <c r="AJ21" s="17"/>
      <c r="AK21" s="17"/>
      <c r="AL21" s="486"/>
      <c r="AM21" s="17"/>
      <c r="AN21" s="17"/>
      <c r="AO21" s="17"/>
      <c r="AP21" s="17"/>
      <c r="AQ21" s="17"/>
      <c r="AR21" s="17"/>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7"/>
      <c r="BU21" s="17"/>
      <c r="BV21" s="17"/>
    </row>
    <row r="22" spans="1:74" ht="15" customHeight="1" x14ac:dyDescent="0.15">
      <c r="A22" s="598"/>
      <c r="B22" s="500"/>
      <c r="C22" s="477"/>
      <c r="D22" s="477"/>
      <c r="E22" s="477"/>
      <c r="F22" s="477"/>
      <c r="G22" s="478"/>
      <c r="H22" s="484"/>
      <c r="I22" s="461"/>
      <c r="J22" s="461"/>
      <c r="K22" s="461"/>
      <c r="L22" s="93" t="s">
        <v>13</v>
      </c>
      <c r="M22" s="93" t="s">
        <v>14</v>
      </c>
      <c r="N22" s="461"/>
      <c r="O22" s="461"/>
      <c r="P22" s="461"/>
      <c r="Q22" s="461"/>
      <c r="R22" s="461"/>
      <c r="S22" s="461"/>
      <c r="T22" s="461"/>
      <c r="U22" s="461"/>
      <c r="V22" s="93" t="s">
        <v>15</v>
      </c>
      <c r="W22" s="93" t="s">
        <v>16</v>
      </c>
      <c r="X22" s="461"/>
      <c r="Y22" s="461"/>
      <c r="Z22" s="461"/>
      <c r="AA22" s="461"/>
      <c r="AB22" s="461"/>
      <c r="AC22" s="461"/>
      <c r="AD22" s="461"/>
      <c r="AE22" s="461"/>
      <c r="AF22" s="461"/>
      <c r="AG22" s="461"/>
      <c r="AH22" s="606"/>
      <c r="AI22" s="19"/>
      <c r="AJ22" s="17"/>
      <c r="AK22" s="17"/>
      <c r="AL22" s="486"/>
      <c r="AM22" s="17"/>
      <c r="AN22" s="17"/>
      <c r="AO22" s="17"/>
      <c r="AP22" s="17"/>
      <c r="AQ22" s="17"/>
      <c r="AR22" s="17"/>
      <c r="AS22" s="19"/>
      <c r="AT22" s="19"/>
      <c r="AU22" s="19"/>
      <c r="AV22" s="19"/>
      <c r="AW22" s="22"/>
      <c r="AX22" s="22"/>
      <c r="AY22" s="19"/>
      <c r="AZ22" s="19"/>
      <c r="BA22" s="19"/>
      <c r="BB22" s="19"/>
      <c r="BC22" s="133"/>
      <c r="BD22" s="22"/>
      <c r="BE22" s="19"/>
      <c r="BF22" s="17"/>
      <c r="BG22" s="19"/>
      <c r="BH22" s="17"/>
      <c r="BI22" s="19"/>
      <c r="BJ22" s="19"/>
      <c r="BK22" s="19"/>
      <c r="BL22" s="19"/>
      <c r="BM22" s="17"/>
      <c r="BN22" s="19"/>
      <c r="BO22" s="19"/>
      <c r="BP22" s="19"/>
      <c r="BQ22" s="19"/>
      <c r="BR22" s="19"/>
      <c r="BS22" s="19"/>
      <c r="BT22" s="17"/>
      <c r="BU22" s="17"/>
      <c r="BV22" s="17"/>
    </row>
    <row r="23" spans="1:74" ht="15" customHeight="1" x14ac:dyDescent="0.15">
      <c r="A23" s="598"/>
      <c r="B23" s="476"/>
      <c r="C23" s="477"/>
      <c r="D23" s="477"/>
      <c r="E23" s="477"/>
      <c r="F23" s="477"/>
      <c r="G23" s="478"/>
      <c r="H23" s="484"/>
      <c r="I23" s="461"/>
      <c r="J23" s="461"/>
      <c r="K23" s="461"/>
      <c r="L23" s="93" t="s">
        <v>17</v>
      </c>
      <c r="M23" s="93" t="s">
        <v>18</v>
      </c>
      <c r="N23" s="461"/>
      <c r="O23" s="461"/>
      <c r="P23" s="461"/>
      <c r="Q23" s="461"/>
      <c r="R23" s="461"/>
      <c r="S23" s="461"/>
      <c r="T23" s="461"/>
      <c r="U23" s="461"/>
      <c r="V23" s="93" t="s">
        <v>19</v>
      </c>
      <c r="W23" s="93" t="s">
        <v>20</v>
      </c>
      <c r="X23" s="461"/>
      <c r="Y23" s="461"/>
      <c r="Z23" s="461"/>
      <c r="AA23" s="461"/>
      <c r="AB23" s="461"/>
      <c r="AC23" s="461"/>
      <c r="AD23" s="461"/>
      <c r="AE23" s="461"/>
      <c r="AF23" s="461"/>
      <c r="AG23" s="461"/>
      <c r="AH23" s="606"/>
      <c r="AI23" s="19"/>
      <c r="AJ23" s="17"/>
      <c r="AK23" s="17"/>
      <c r="AL23" s="486"/>
      <c r="AM23" s="17"/>
      <c r="AN23" s="17"/>
      <c r="AO23" s="17"/>
      <c r="AP23" s="17"/>
      <c r="AQ23" s="17"/>
      <c r="AR23" s="17"/>
      <c r="AS23" s="19"/>
      <c r="AT23" s="19"/>
      <c r="AU23" s="19"/>
      <c r="AV23" s="19"/>
      <c r="AW23" s="22"/>
      <c r="AX23" s="22"/>
      <c r="AY23" s="19"/>
      <c r="AZ23" s="19"/>
      <c r="BA23" s="19"/>
      <c r="BB23" s="19"/>
      <c r="BC23" s="133"/>
      <c r="BD23" s="22"/>
      <c r="BE23" s="19"/>
      <c r="BF23" s="17"/>
      <c r="BG23" s="19"/>
      <c r="BH23" s="17"/>
      <c r="BI23" s="19"/>
      <c r="BJ23" s="19"/>
      <c r="BK23" s="19"/>
      <c r="BL23" s="19"/>
      <c r="BM23" s="17"/>
      <c r="BN23" s="19"/>
      <c r="BO23" s="19"/>
      <c r="BP23" s="19"/>
      <c r="BQ23" s="19"/>
      <c r="BR23" s="19"/>
      <c r="BS23" s="19"/>
      <c r="BT23" s="17"/>
      <c r="BU23" s="17"/>
      <c r="BV23" s="17"/>
    </row>
    <row r="24" spans="1:74" ht="18.95" customHeight="1" x14ac:dyDescent="0.15">
      <c r="A24" s="598"/>
      <c r="B24" s="476"/>
      <c r="C24" s="477"/>
      <c r="D24" s="477"/>
      <c r="E24" s="477"/>
      <c r="F24" s="477"/>
      <c r="G24" s="478"/>
      <c r="H24" s="607"/>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9"/>
      <c r="AI24" s="19"/>
      <c r="AL24" s="486"/>
      <c r="AM24" s="17"/>
      <c r="AN24" s="17"/>
      <c r="AO24" s="17"/>
      <c r="AP24" s="17"/>
      <c r="AQ24" s="17"/>
      <c r="AR24" s="17"/>
      <c r="AS24" s="19"/>
      <c r="AT24" s="19"/>
      <c r="AU24" s="19"/>
      <c r="AV24" s="19"/>
      <c r="AW24" s="22"/>
      <c r="AX24" s="22"/>
      <c r="AY24" s="19"/>
      <c r="AZ24" s="19"/>
      <c r="BA24" s="19"/>
      <c r="BB24" s="19"/>
      <c r="BC24" s="22"/>
      <c r="BD24" s="22"/>
      <c r="BE24" s="19"/>
      <c r="BF24" s="17"/>
      <c r="BG24" s="19"/>
      <c r="BH24" s="17"/>
      <c r="BI24" s="19"/>
      <c r="BJ24" s="19"/>
      <c r="BK24" s="19"/>
      <c r="BL24" s="19"/>
      <c r="BM24" s="19"/>
      <c r="BN24" s="19"/>
      <c r="BO24" s="19"/>
      <c r="BP24" s="19"/>
      <c r="BQ24" s="19"/>
      <c r="BR24" s="19"/>
      <c r="BS24" s="19"/>
    </row>
    <row r="25" spans="1:74" ht="15" customHeight="1" x14ac:dyDescent="0.15">
      <c r="A25" s="598"/>
      <c r="B25" s="445" t="s">
        <v>21</v>
      </c>
      <c r="C25" s="446"/>
      <c r="D25" s="446"/>
      <c r="E25" s="446"/>
      <c r="F25" s="446"/>
      <c r="G25" s="447"/>
      <c r="H25" s="512" t="s">
        <v>22</v>
      </c>
      <c r="I25" s="513"/>
      <c r="J25" s="514"/>
      <c r="K25" s="466"/>
      <c r="L25" s="467"/>
      <c r="M25" s="467"/>
      <c r="N25" s="467"/>
      <c r="O25" s="467"/>
      <c r="P25" s="467"/>
      <c r="Q25" s="23" t="s">
        <v>23</v>
      </c>
      <c r="R25" s="24"/>
      <c r="S25" s="468"/>
      <c r="T25" s="468"/>
      <c r="U25" s="469"/>
      <c r="V25" s="512" t="s">
        <v>24</v>
      </c>
      <c r="W25" s="513"/>
      <c r="X25" s="514"/>
      <c r="Y25" s="466"/>
      <c r="Z25" s="467"/>
      <c r="AA25" s="467"/>
      <c r="AB25" s="467"/>
      <c r="AC25" s="467"/>
      <c r="AD25" s="467"/>
      <c r="AE25" s="467"/>
      <c r="AF25" s="467"/>
      <c r="AG25" s="467"/>
      <c r="AH25" s="610"/>
      <c r="AI25" s="17"/>
      <c r="AL25" s="486"/>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4" ht="15" customHeight="1" x14ac:dyDescent="0.15">
      <c r="A26" s="598"/>
      <c r="B26" s="448"/>
      <c r="C26" s="449"/>
      <c r="D26" s="449"/>
      <c r="E26" s="449"/>
      <c r="F26" s="449"/>
      <c r="G26" s="450"/>
      <c r="H26" s="471" t="s">
        <v>25</v>
      </c>
      <c r="I26" s="471"/>
      <c r="J26" s="471"/>
      <c r="K26" s="466"/>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610"/>
      <c r="AI26" s="17"/>
      <c r="AL26" s="486"/>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15" customHeight="1" x14ac:dyDescent="0.15">
      <c r="A27" s="598"/>
      <c r="B27" s="617" t="s">
        <v>27</v>
      </c>
      <c r="C27" s="618"/>
      <c r="D27" s="618"/>
      <c r="E27" s="618"/>
      <c r="F27" s="618"/>
      <c r="G27" s="619"/>
      <c r="H27" s="445" t="s">
        <v>28</v>
      </c>
      <c r="I27" s="446"/>
      <c r="J27" s="447"/>
      <c r="K27" s="499"/>
      <c r="L27" s="507"/>
      <c r="M27" s="507"/>
      <c r="N27" s="507"/>
      <c r="O27" s="507"/>
      <c r="P27" s="508"/>
      <c r="Q27" s="451" t="s">
        <v>7</v>
      </c>
      <c r="R27" s="452"/>
      <c r="S27" s="452"/>
      <c r="T27" s="452"/>
      <c r="U27" s="452"/>
      <c r="V27" s="452"/>
      <c r="W27" s="452"/>
      <c r="X27" s="452"/>
      <c r="Y27" s="452"/>
      <c r="Z27" s="452"/>
      <c r="AA27" s="453"/>
      <c r="AB27" s="623" t="s">
        <v>194</v>
      </c>
      <c r="AC27" s="624"/>
      <c r="AD27" s="624"/>
      <c r="AE27" s="624"/>
      <c r="AF27" s="624"/>
      <c r="AG27" s="624"/>
      <c r="AH27" s="625"/>
      <c r="AI27" s="17"/>
      <c r="AL27" s="486"/>
      <c r="AM27" s="17"/>
      <c r="AN27" s="17"/>
      <c r="AO27" s="17"/>
      <c r="AP27" s="17"/>
      <c r="AQ27" s="17"/>
      <c r="AR27" s="17"/>
      <c r="AS27" s="472"/>
      <c r="AT27" s="472"/>
      <c r="AU27" s="472"/>
      <c r="AV27" s="17"/>
      <c r="AW27" s="17"/>
      <c r="AX27" s="17"/>
      <c r="AY27" s="17"/>
      <c r="AZ27" s="17"/>
      <c r="BA27" s="17"/>
      <c r="BB27" s="17"/>
      <c r="BC27" s="17"/>
      <c r="BD27" s="17"/>
      <c r="BE27" s="26"/>
      <c r="BF27" s="26"/>
      <c r="BG27" s="17"/>
      <c r="BH27" s="17"/>
      <c r="BI27" s="17"/>
      <c r="BJ27" s="17"/>
      <c r="BK27" s="17"/>
      <c r="BL27" s="17"/>
      <c r="BM27" s="17"/>
      <c r="BN27" s="17"/>
      <c r="BO27" s="17"/>
      <c r="BP27" s="17"/>
      <c r="BQ27" s="17"/>
      <c r="BR27" s="17"/>
      <c r="BS27" s="17"/>
    </row>
    <row r="28" spans="1:74" ht="30" customHeight="1" x14ac:dyDescent="0.15">
      <c r="A28" s="598"/>
      <c r="B28" s="620"/>
      <c r="C28" s="621"/>
      <c r="D28" s="621"/>
      <c r="E28" s="621"/>
      <c r="F28" s="621"/>
      <c r="G28" s="622"/>
      <c r="H28" s="448"/>
      <c r="I28" s="449"/>
      <c r="J28" s="450"/>
      <c r="K28" s="509"/>
      <c r="L28" s="510"/>
      <c r="M28" s="510"/>
      <c r="N28" s="510"/>
      <c r="O28" s="510"/>
      <c r="P28" s="511"/>
      <c r="Q28" s="473" t="s">
        <v>30</v>
      </c>
      <c r="R28" s="474"/>
      <c r="S28" s="474"/>
      <c r="T28" s="474"/>
      <c r="U28" s="474"/>
      <c r="V28" s="474"/>
      <c r="W28" s="474"/>
      <c r="X28" s="474"/>
      <c r="Y28" s="474"/>
      <c r="Z28" s="474"/>
      <c r="AA28" s="475"/>
      <c r="AB28" s="611"/>
      <c r="AC28" s="612"/>
      <c r="AD28" s="612"/>
      <c r="AE28" s="612"/>
      <c r="AF28" s="612"/>
      <c r="AG28" s="612"/>
      <c r="AH28" s="613"/>
      <c r="AI28" s="17"/>
      <c r="AL28" s="486"/>
      <c r="AM28" s="17"/>
      <c r="AN28" s="17"/>
      <c r="AO28" s="17"/>
      <c r="AP28" s="17"/>
      <c r="AQ28" s="17"/>
      <c r="AR28" s="17"/>
      <c r="AS28" s="472"/>
      <c r="AT28" s="472"/>
      <c r="AU28" s="472"/>
      <c r="AV28" s="17"/>
      <c r="AW28" s="17"/>
      <c r="AX28" s="17"/>
      <c r="AY28" s="17"/>
      <c r="AZ28" s="17"/>
      <c r="BA28" s="17"/>
      <c r="BB28" s="17"/>
      <c r="BC28" s="17"/>
      <c r="BD28" s="17"/>
      <c r="BE28" s="26"/>
      <c r="BF28" s="26"/>
      <c r="BG28" s="17"/>
      <c r="BH28" s="17"/>
      <c r="BI28" s="17"/>
      <c r="BJ28" s="17"/>
      <c r="BK28" s="17"/>
      <c r="BL28" s="17"/>
      <c r="BM28" s="17"/>
      <c r="BN28" s="17"/>
      <c r="BO28" s="17"/>
      <c r="BP28" s="17"/>
      <c r="BQ28" s="17"/>
      <c r="BR28" s="17"/>
      <c r="BS28" s="17"/>
    </row>
    <row r="29" spans="1:74" ht="15" customHeight="1" x14ac:dyDescent="0.15">
      <c r="A29" s="598"/>
      <c r="B29" s="445" t="s">
        <v>31</v>
      </c>
      <c r="C29" s="446"/>
      <c r="D29" s="446"/>
      <c r="E29" s="446"/>
      <c r="F29" s="446"/>
      <c r="G29" s="447"/>
      <c r="H29" s="479" t="s">
        <v>10</v>
      </c>
      <c r="I29" s="480"/>
      <c r="J29" s="480"/>
      <c r="K29" s="480"/>
      <c r="L29" s="481"/>
      <c r="M29" s="481"/>
      <c r="N29" s="132" t="s">
        <v>11</v>
      </c>
      <c r="O29" s="481"/>
      <c r="P29" s="481"/>
      <c r="Q29" s="21" t="s">
        <v>12</v>
      </c>
      <c r="R29" s="480"/>
      <c r="S29" s="480"/>
      <c r="T29" s="480"/>
      <c r="U29" s="480"/>
      <c r="V29" s="480"/>
      <c r="W29" s="480"/>
      <c r="X29" s="480"/>
      <c r="Y29" s="480"/>
      <c r="Z29" s="480"/>
      <c r="AA29" s="480"/>
      <c r="AB29" s="480"/>
      <c r="AC29" s="480"/>
      <c r="AD29" s="480"/>
      <c r="AE29" s="480"/>
      <c r="AF29" s="480"/>
      <c r="AG29" s="480"/>
      <c r="AH29" s="596"/>
      <c r="AI29" s="19"/>
      <c r="AL29" s="486"/>
      <c r="AM29" s="483"/>
      <c r="AN29" s="483"/>
      <c r="AO29" s="483"/>
      <c r="AP29" s="483"/>
      <c r="AQ29" s="483"/>
      <c r="AR29" s="483"/>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row>
    <row r="30" spans="1:74" ht="15" customHeight="1" x14ac:dyDescent="0.15">
      <c r="A30" s="598"/>
      <c r="B30" s="476"/>
      <c r="C30" s="477"/>
      <c r="D30" s="477"/>
      <c r="E30" s="477"/>
      <c r="F30" s="477"/>
      <c r="G30" s="478"/>
      <c r="H30" s="484"/>
      <c r="I30" s="461"/>
      <c r="J30" s="461"/>
      <c r="K30" s="461"/>
      <c r="L30" s="93" t="s">
        <v>13</v>
      </c>
      <c r="M30" s="93" t="s">
        <v>14</v>
      </c>
      <c r="N30" s="461"/>
      <c r="O30" s="461"/>
      <c r="P30" s="461"/>
      <c r="Q30" s="461"/>
      <c r="R30" s="461"/>
      <c r="S30" s="461"/>
      <c r="T30" s="461"/>
      <c r="U30" s="461"/>
      <c r="V30" s="93" t="s">
        <v>15</v>
      </c>
      <c r="W30" s="93" t="s">
        <v>16</v>
      </c>
      <c r="X30" s="461"/>
      <c r="Y30" s="461"/>
      <c r="Z30" s="461"/>
      <c r="AA30" s="461"/>
      <c r="AB30" s="461"/>
      <c r="AC30" s="461"/>
      <c r="AD30" s="461"/>
      <c r="AE30" s="461"/>
      <c r="AF30" s="461"/>
      <c r="AG30" s="461"/>
      <c r="AH30" s="606"/>
      <c r="AI30" s="19"/>
      <c r="AL30" s="486"/>
      <c r="AM30" s="483"/>
      <c r="AN30" s="483"/>
      <c r="AO30" s="483"/>
      <c r="AP30" s="483"/>
      <c r="AQ30" s="483"/>
      <c r="AR30" s="483"/>
      <c r="AS30" s="19"/>
      <c r="AT30" s="19"/>
      <c r="AU30" s="19"/>
      <c r="AV30" s="19"/>
      <c r="AW30" s="22"/>
      <c r="AX30" s="22"/>
      <c r="AY30" s="19"/>
      <c r="AZ30" s="19"/>
      <c r="BA30" s="19"/>
      <c r="BB30" s="19"/>
      <c r="BC30" s="133"/>
      <c r="BD30" s="22"/>
      <c r="BE30" s="19"/>
      <c r="BF30" s="17"/>
      <c r="BG30" s="19"/>
      <c r="BH30" s="17"/>
      <c r="BI30" s="19"/>
      <c r="BJ30" s="19"/>
      <c r="BK30" s="19"/>
      <c r="BL30" s="19"/>
      <c r="BM30" s="17"/>
      <c r="BN30" s="19"/>
      <c r="BO30" s="19"/>
      <c r="BP30" s="19"/>
      <c r="BQ30" s="19"/>
      <c r="BR30" s="19"/>
      <c r="BS30" s="19"/>
    </row>
    <row r="31" spans="1:74" ht="15" customHeight="1" x14ac:dyDescent="0.15">
      <c r="A31" s="598"/>
      <c r="B31" s="476"/>
      <c r="C31" s="477"/>
      <c r="D31" s="477"/>
      <c r="E31" s="477"/>
      <c r="F31" s="477"/>
      <c r="G31" s="478"/>
      <c r="H31" s="484"/>
      <c r="I31" s="461"/>
      <c r="J31" s="461"/>
      <c r="K31" s="461"/>
      <c r="L31" s="93" t="s">
        <v>17</v>
      </c>
      <c r="M31" s="93" t="s">
        <v>18</v>
      </c>
      <c r="N31" s="461"/>
      <c r="O31" s="461"/>
      <c r="P31" s="461"/>
      <c r="Q31" s="461"/>
      <c r="R31" s="461"/>
      <c r="S31" s="461"/>
      <c r="T31" s="461"/>
      <c r="U31" s="461"/>
      <c r="V31" s="93" t="s">
        <v>19</v>
      </c>
      <c r="W31" s="93" t="s">
        <v>20</v>
      </c>
      <c r="X31" s="461"/>
      <c r="Y31" s="461"/>
      <c r="Z31" s="461"/>
      <c r="AA31" s="461"/>
      <c r="AB31" s="461"/>
      <c r="AC31" s="461"/>
      <c r="AD31" s="461"/>
      <c r="AE31" s="461"/>
      <c r="AF31" s="461"/>
      <c r="AG31" s="461"/>
      <c r="AH31" s="606"/>
      <c r="AI31" s="19"/>
      <c r="AL31" s="486"/>
      <c r="AM31" s="483"/>
      <c r="AN31" s="483"/>
      <c r="AO31" s="483"/>
      <c r="AP31" s="483"/>
      <c r="AQ31" s="483"/>
      <c r="AR31" s="483"/>
      <c r="AS31" s="19"/>
      <c r="AT31" s="19"/>
      <c r="AU31" s="19"/>
      <c r="AV31" s="19"/>
      <c r="AW31" s="22"/>
      <c r="AX31" s="22"/>
      <c r="AY31" s="19"/>
      <c r="AZ31" s="19"/>
      <c r="BA31" s="19"/>
      <c r="BB31" s="19"/>
      <c r="BC31" s="133"/>
      <c r="BD31" s="22"/>
      <c r="BE31" s="19"/>
      <c r="BF31" s="17"/>
      <c r="BG31" s="19"/>
      <c r="BH31" s="17"/>
      <c r="BI31" s="19"/>
      <c r="BJ31" s="19"/>
      <c r="BK31" s="19"/>
      <c r="BL31" s="19"/>
      <c r="BM31" s="17"/>
      <c r="BN31" s="19"/>
      <c r="BO31" s="19"/>
      <c r="BP31" s="19"/>
      <c r="BQ31" s="19"/>
      <c r="BR31" s="19"/>
      <c r="BS31" s="19"/>
    </row>
    <row r="32" spans="1:74" ht="18.95" customHeight="1" thickBot="1" x14ac:dyDescent="0.2">
      <c r="A32" s="599"/>
      <c r="B32" s="614"/>
      <c r="C32" s="615"/>
      <c r="D32" s="615"/>
      <c r="E32" s="615"/>
      <c r="F32" s="615"/>
      <c r="G32" s="616"/>
      <c r="H32" s="607"/>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9"/>
      <c r="AI32" s="19"/>
      <c r="AL32" s="486"/>
      <c r="AM32" s="17"/>
      <c r="AN32" s="17"/>
      <c r="AO32" s="17"/>
      <c r="AP32" s="17"/>
      <c r="AQ32" s="17"/>
      <c r="AR32" s="17"/>
      <c r="AS32" s="19"/>
      <c r="AT32" s="19"/>
      <c r="AU32" s="19"/>
      <c r="AV32" s="19"/>
      <c r="AW32" s="22"/>
      <c r="AX32" s="22"/>
      <c r="AY32" s="19"/>
      <c r="AZ32" s="19"/>
      <c r="BA32" s="19"/>
      <c r="BB32" s="19"/>
      <c r="BC32" s="22"/>
      <c r="BD32" s="22"/>
      <c r="BE32" s="19"/>
      <c r="BF32" s="17"/>
      <c r="BG32" s="19"/>
      <c r="BH32" s="17"/>
      <c r="BI32" s="19"/>
      <c r="BJ32" s="19"/>
      <c r="BK32" s="19"/>
      <c r="BL32" s="19"/>
      <c r="BM32" s="19"/>
      <c r="BN32" s="19"/>
      <c r="BO32" s="19"/>
      <c r="BP32" s="19"/>
      <c r="BQ32" s="19"/>
      <c r="BR32" s="19"/>
      <c r="BS32" s="19"/>
    </row>
    <row r="33" spans="1:74" ht="15" customHeight="1" x14ac:dyDescent="0.15">
      <c r="A33" s="597" t="s">
        <v>195</v>
      </c>
      <c r="B33" s="631" t="s">
        <v>196</v>
      </c>
      <c r="C33" s="632"/>
      <c r="D33" s="632"/>
      <c r="E33" s="632"/>
      <c r="F33" s="632"/>
      <c r="G33" s="633"/>
      <c r="H33" s="634"/>
      <c r="I33" s="635"/>
      <c r="J33" s="635"/>
      <c r="K33" s="635"/>
      <c r="L33" s="635"/>
      <c r="M33" s="635"/>
      <c r="N33" s="635"/>
      <c r="O33" s="635"/>
      <c r="P33" s="635"/>
      <c r="Q33" s="636"/>
      <c r="R33" s="631" t="s">
        <v>197</v>
      </c>
      <c r="S33" s="632"/>
      <c r="T33" s="632"/>
      <c r="U33" s="632"/>
      <c r="V33" s="632"/>
      <c r="W33" s="632"/>
      <c r="X33" s="632"/>
      <c r="Y33" s="139"/>
      <c r="Z33" s="140"/>
      <c r="AA33" s="141"/>
      <c r="AB33" s="142"/>
      <c r="AC33" s="142"/>
      <c r="AD33" s="142"/>
      <c r="AE33" s="142"/>
      <c r="AF33" s="142"/>
      <c r="AG33" s="141"/>
      <c r="AH33" s="143"/>
      <c r="AI33" s="19"/>
      <c r="AL33" s="131"/>
      <c r="AM33" s="17"/>
      <c r="AN33" s="17"/>
      <c r="AO33" s="17"/>
      <c r="AP33" s="17"/>
      <c r="AQ33" s="17"/>
      <c r="AR33" s="17"/>
      <c r="AS33" s="19"/>
      <c r="AT33" s="19"/>
      <c r="AU33" s="19"/>
      <c r="AV33" s="19"/>
      <c r="AW33" s="22"/>
      <c r="AX33" s="22"/>
      <c r="AY33" s="19"/>
      <c r="AZ33" s="19"/>
      <c r="BA33" s="19"/>
      <c r="BB33" s="19"/>
      <c r="BC33" s="22"/>
      <c r="BD33" s="22"/>
      <c r="BE33" s="19"/>
      <c r="BF33" s="17"/>
      <c r="BG33" s="19"/>
      <c r="BH33" s="17"/>
      <c r="BI33" s="19"/>
      <c r="BJ33" s="19"/>
      <c r="BK33" s="19"/>
      <c r="BL33" s="19"/>
      <c r="BM33" s="19"/>
      <c r="BN33" s="19"/>
      <c r="BO33" s="19"/>
      <c r="BP33" s="19"/>
      <c r="BQ33" s="19"/>
      <c r="BR33" s="19"/>
      <c r="BS33" s="19"/>
    </row>
    <row r="34" spans="1:74" ht="15" customHeight="1" x14ac:dyDescent="0.15">
      <c r="A34" s="629"/>
      <c r="B34" s="512" t="s">
        <v>198</v>
      </c>
      <c r="C34" s="513"/>
      <c r="D34" s="513"/>
      <c r="E34" s="513"/>
      <c r="F34" s="513"/>
      <c r="G34" s="514"/>
      <c r="H34" s="637"/>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9"/>
      <c r="AI34" s="19"/>
      <c r="AL34" s="131"/>
      <c r="AM34" s="17"/>
      <c r="AN34" s="17"/>
      <c r="AO34" s="17"/>
      <c r="AP34" s="17"/>
      <c r="AQ34" s="17"/>
      <c r="AR34" s="17"/>
      <c r="AS34" s="19"/>
      <c r="AT34" s="19"/>
      <c r="AU34" s="19"/>
      <c r="AV34" s="19"/>
      <c r="AW34" s="22"/>
      <c r="AX34" s="22"/>
      <c r="AY34" s="19"/>
      <c r="AZ34" s="19"/>
      <c r="BA34" s="19"/>
      <c r="BB34" s="19"/>
      <c r="BC34" s="22"/>
      <c r="BD34" s="22"/>
      <c r="BE34" s="19"/>
      <c r="BF34" s="17"/>
      <c r="BG34" s="19"/>
      <c r="BH34" s="17"/>
      <c r="BI34" s="19"/>
      <c r="BJ34" s="19"/>
      <c r="BK34" s="19"/>
      <c r="BL34" s="19"/>
      <c r="BM34" s="19"/>
      <c r="BN34" s="19"/>
      <c r="BO34" s="19"/>
      <c r="BP34" s="19"/>
      <c r="BQ34" s="19"/>
      <c r="BR34" s="19"/>
      <c r="BS34" s="19"/>
    </row>
    <row r="35" spans="1:74" ht="15" customHeight="1" x14ac:dyDescent="0.15">
      <c r="A35" s="629"/>
      <c r="B35" s="445" t="s">
        <v>7</v>
      </c>
      <c r="C35" s="446"/>
      <c r="D35" s="446"/>
      <c r="E35" s="446"/>
      <c r="F35" s="446"/>
      <c r="G35" s="447"/>
      <c r="H35" s="451"/>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641"/>
      <c r="AI35" s="17"/>
      <c r="AL35" s="131"/>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4" ht="30" customHeight="1" x14ac:dyDescent="0.15">
      <c r="A36" s="629"/>
      <c r="B36" s="448" t="s">
        <v>8</v>
      </c>
      <c r="C36" s="449"/>
      <c r="D36" s="449"/>
      <c r="E36" s="449"/>
      <c r="F36" s="449"/>
      <c r="G36" s="450"/>
      <c r="H36" s="626"/>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628"/>
      <c r="AI36" s="17"/>
      <c r="AL36" s="131"/>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row>
    <row r="37" spans="1:74" ht="15" customHeight="1" x14ac:dyDescent="0.15">
      <c r="A37" s="629"/>
      <c r="B37" s="499" t="s">
        <v>38</v>
      </c>
      <c r="C37" s="446"/>
      <c r="D37" s="446"/>
      <c r="E37" s="446"/>
      <c r="F37" s="446"/>
      <c r="G37" s="447"/>
      <c r="H37" s="479" t="s">
        <v>10</v>
      </c>
      <c r="I37" s="480"/>
      <c r="J37" s="480"/>
      <c r="K37" s="480"/>
      <c r="L37" s="481"/>
      <c r="M37" s="481"/>
      <c r="N37" s="132" t="s">
        <v>11</v>
      </c>
      <c r="O37" s="481"/>
      <c r="P37" s="481"/>
      <c r="Q37" s="21" t="s">
        <v>12</v>
      </c>
      <c r="R37" s="480"/>
      <c r="S37" s="480"/>
      <c r="T37" s="480"/>
      <c r="U37" s="480"/>
      <c r="V37" s="480"/>
      <c r="W37" s="480"/>
      <c r="X37" s="480"/>
      <c r="Y37" s="480"/>
      <c r="Z37" s="480"/>
      <c r="AA37" s="480"/>
      <c r="AB37" s="480"/>
      <c r="AC37" s="480"/>
      <c r="AD37" s="480"/>
      <c r="AE37" s="480"/>
      <c r="AF37" s="480"/>
      <c r="AG37" s="480"/>
      <c r="AH37" s="596"/>
      <c r="AI37" s="19"/>
      <c r="AJ37" s="17"/>
      <c r="AK37" s="17"/>
      <c r="AL37" s="131"/>
      <c r="AM37" s="17"/>
      <c r="AN37" s="17"/>
      <c r="AO37" s="17"/>
      <c r="AP37" s="17"/>
      <c r="AQ37" s="17"/>
      <c r="AR37" s="17"/>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7"/>
      <c r="BU37" s="17"/>
      <c r="BV37" s="17"/>
    </row>
    <row r="38" spans="1:74" ht="15" customHeight="1" x14ac:dyDescent="0.15">
      <c r="A38" s="629"/>
      <c r="B38" s="500"/>
      <c r="C38" s="477"/>
      <c r="D38" s="477"/>
      <c r="E38" s="477"/>
      <c r="F38" s="477"/>
      <c r="G38" s="478"/>
      <c r="H38" s="484"/>
      <c r="I38" s="461"/>
      <c r="J38" s="461"/>
      <c r="K38" s="461"/>
      <c r="L38" s="93" t="s">
        <v>13</v>
      </c>
      <c r="M38" s="93" t="s">
        <v>14</v>
      </c>
      <c r="N38" s="461"/>
      <c r="O38" s="461"/>
      <c r="P38" s="461"/>
      <c r="Q38" s="461"/>
      <c r="R38" s="461"/>
      <c r="S38" s="461"/>
      <c r="T38" s="461"/>
      <c r="U38" s="461"/>
      <c r="V38" s="93" t="s">
        <v>15</v>
      </c>
      <c r="W38" s="93" t="s">
        <v>16</v>
      </c>
      <c r="X38" s="461"/>
      <c r="Y38" s="461"/>
      <c r="Z38" s="461"/>
      <c r="AA38" s="461"/>
      <c r="AB38" s="461"/>
      <c r="AC38" s="461"/>
      <c r="AD38" s="461"/>
      <c r="AE38" s="461"/>
      <c r="AF38" s="461"/>
      <c r="AG38" s="461"/>
      <c r="AH38" s="606"/>
      <c r="AI38" s="19"/>
      <c r="AJ38" s="17"/>
      <c r="AK38" s="17"/>
      <c r="AL38" s="131"/>
      <c r="AM38" s="17"/>
      <c r="AN38" s="17"/>
      <c r="AO38" s="17"/>
      <c r="AP38" s="17"/>
      <c r="AQ38" s="17"/>
      <c r="AR38" s="17"/>
      <c r="AS38" s="19"/>
      <c r="AT38" s="19"/>
      <c r="AU38" s="19"/>
      <c r="AV38" s="19"/>
      <c r="AW38" s="22"/>
      <c r="AX38" s="22"/>
      <c r="AY38" s="19"/>
      <c r="AZ38" s="19"/>
      <c r="BA38" s="19"/>
      <c r="BB38" s="19"/>
      <c r="BC38" s="133"/>
      <c r="BD38" s="22"/>
      <c r="BE38" s="19"/>
      <c r="BF38" s="17"/>
      <c r="BG38" s="19"/>
      <c r="BH38" s="17"/>
      <c r="BI38" s="19"/>
      <c r="BJ38" s="19"/>
      <c r="BK38" s="19"/>
      <c r="BL38" s="19"/>
      <c r="BM38" s="17"/>
      <c r="BN38" s="19"/>
      <c r="BO38" s="19"/>
      <c r="BP38" s="19"/>
      <c r="BQ38" s="19"/>
      <c r="BR38" s="19"/>
      <c r="BS38" s="19"/>
      <c r="BT38" s="17"/>
      <c r="BU38" s="17"/>
      <c r="BV38" s="17"/>
    </row>
    <row r="39" spans="1:74" ht="15" customHeight="1" x14ac:dyDescent="0.15">
      <c r="A39" s="629"/>
      <c r="B39" s="476"/>
      <c r="C39" s="477"/>
      <c r="D39" s="477"/>
      <c r="E39" s="477"/>
      <c r="F39" s="477"/>
      <c r="G39" s="478"/>
      <c r="H39" s="484"/>
      <c r="I39" s="461"/>
      <c r="J39" s="461"/>
      <c r="K39" s="461"/>
      <c r="L39" s="93" t="s">
        <v>17</v>
      </c>
      <c r="M39" s="93" t="s">
        <v>18</v>
      </c>
      <c r="N39" s="461"/>
      <c r="O39" s="461"/>
      <c r="P39" s="461"/>
      <c r="Q39" s="461"/>
      <c r="R39" s="461"/>
      <c r="S39" s="461"/>
      <c r="T39" s="461"/>
      <c r="U39" s="461"/>
      <c r="V39" s="93" t="s">
        <v>19</v>
      </c>
      <c r="W39" s="93" t="s">
        <v>20</v>
      </c>
      <c r="X39" s="461"/>
      <c r="Y39" s="461"/>
      <c r="Z39" s="461"/>
      <c r="AA39" s="461"/>
      <c r="AB39" s="461"/>
      <c r="AC39" s="461"/>
      <c r="AD39" s="461"/>
      <c r="AE39" s="461"/>
      <c r="AF39" s="461"/>
      <c r="AG39" s="461"/>
      <c r="AH39" s="606"/>
      <c r="AI39" s="19"/>
      <c r="AJ39" s="17"/>
      <c r="AK39" s="17"/>
      <c r="AL39" s="131"/>
      <c r="AM39" s="17"/>
      <c r="AN39" s="17"/>
      <c r="AO39" s="17"/>
      <c r="AP39" s="17"/>
      <c r="AQ39" s="17"/>
      <c r="AR39" s="17"/>
      <c r="AS39" s="19"/>
      <c r="AT39" s="19"/>
      <c r="AU39" s="19"/>
      <c r="AV39" s="19"/>
      <c r="AW39" s="22"/>
      <c r="AX39" s="22"/>
      <c r="AY39" s="19"/>
      <c r="AZ39" s="19"/>
      <c r="BA39" s="19"/>
      <c r="BB39" s="19"/>
      <c r="BC39" s="133"/>
      <c r="BD39" s="22"/>
      <c r="BE39" s="19"/>
      <c r="BF39" s="17"/>
      <c r="BG39" s="19"/>
      <c r="BH39" s="17"/>
      <c r="BI39" s="19"/>
      <c r="BJ39" s="19"/>
      <c r="BK39" s="19"/>
      <c r="BL39" s="19"/>
      <c r="BM39" s="17"/>
      <c r="BN39" s="19"/>
      <c r="BO39" s="19"/>
      <c r="BP39" s="19"/>
      <c r="BQ39" s="19"/>
      <c r="BR39" s="19"/>
      <c r="BS39" s="19"/>
      <c r="BT39" s="17"/>
      <c r="BU39" s="17"/>
      <c r="BV39" s="17"/>
    </row>
    <row r="40" spans="1:74" ht="18.95" customHeight="1" x14ac:dyDescent="0.15">
      <c r="A40" s="629"/>
      <c r="B40" s="448"/>
      <c r="C40" s="449"/>
      <c r="D40" s="449"/>
      <c r="E40" s="449"/>
      <c r="F40" s="449"/>
      <c r="G40" s="450"/>
      <c r="H40" s="607"/>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9"/>
      <c r="AI40" s="19"/>
      <c r="AL40" s="131"/>
      <c r="AM40" s="17"/>
      <c r="AN40" s="17"/>
      <c r="AO40" s="17"/>
      <c r="AP40" s="17"/>
      <c r="AQ40" s="17"/>
      <c r="AR40" s="17"/>
      <c r="AS40" s="19"/>
      <c r="AT40" s="19"/>
      <c r="AU40" s="19"/>
      <c r="AV40" s="19"/>
      <c r="AW40" s="22"/>
      <c r="AX40" s="22"/>
      <c r="AY40" s="19"/>
      <c r="AZ40" s="19"/>
      <c r="BA40" s="19"/>
      <c r="BB40" s="19"/>
      <c r="BC40" s="22"/>
      <c r="BD40" s="22"/>
      <c r="BE40" s="19"/>
      <c r="BF40" s="17"/>
      <c r="BG40" s="19"/>
      <c r="BH40" s="17"/>
      <c r="BI40" s="19"/>
      <c r="BJ40" s="19"/>
      <c r="BK40" s="19"/>
      <c r="BL40" s="19"/>
      <c r="BM40" s="19"/>
      <c r="BN40" s="19"/>
      <c r="BO40" s="19"/>
      <c r="BP40" s="19"/>
      <c r="BQ40" s="19"/>
      <c r="BR40" s="19"/>
      <c r="BS40" s="19"/>
    </row>
    <row r="41" spans="1:74" ht="15" customHeight="1" x14ac:dyDescent="0.15">
      <c r="A41" s="629"/>
      <c r="B41" s="540" t="s">
        <v>199</v>
      </c>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640"/>
      <c r="AI41" s="19"/>
      <c r="AL41" s="131"/>
      <c r="AM41" s="17"/>
      <c r="AN41" s="17"/>
      <c r="AO41" s="17"/>
      <c r="AP41" s="17"/>
      <c r="AQ41" s="17"/>
      <c r="AR41" s="17"/>
      <c r="AS41" s="19"/>
      <c r="AT41" s="19"/>
      <c r="AU41" s="19"/>
      <c r="AV41" s="19"/>
      <c r="AW41" s="22"/>
      <c r="AX41" s="22"/>
      <c r="AY41" s="19"/>
      <c r="AZ41" s="19"/>
      <c r="BA41" s="19"/>
      <c r="BB41" s="19"/>
      <c r="BC41" s="22"/>
      <c r="BD41" s="22"/>
      <c r="BE41" s="19"/>
      <c r="BF41" s="17"/>
      <c r="BG41" s="19"/>
      <c r="BH41" s="17"/>
      <c r="BI41" s="19"/>
      <c r="BJ41" s="19"/>
      <c r="BK41" s="19"/>
      <c r="BL41" s="19"/>
      <c r="BM41" s="19"/>
      <c r="BN41" s="19"/>
      <c r="BO41" s="19"/>
      <c r="BP41" s="19"/>
      <c r="BQ41" s="19"/>
      <c r="BR41" s="19"/>
      <c r="BS41" s="19"/>
    </row>
    <row r="42" spans="1:74" ht="15" customHeight="1" x14ac:dyDescent="0.15">
      <c r="A42" s="629"/>
      <c r="B42" s="445" t="s">
        <v>7</v>
      </c>
      <c r="C42" s="446"/>
      <c r="D42" s="446"/>
      <c r="E42" s="446"/>
      <c r="F42" s="446"/>
      <c r="G42" s="447"/>
      <c r="H42" s="451"/>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641"/>
      <c r="AI42" s="17"/>
      <c r="AL42" s="131"/>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30" customHeight="1" x14ac:dyDescent="0.15">
      <c r="A43" s="629"/>
      <c r="B43" s="448" t="s">
        <v>8</v>
      </c>
      <c r="C43" s="449"/>
      <c r="D43" s="449"/>
      <c r="E43" s="449"/>
      <c r="F43" s="449"/>
      <c r="G43" s="450"/>
      <c r="H43" s="626"/>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8"/>
      <c r="AI43" s="17"/>
      <c r="AL43" s="131"/>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15" customHeight="1" x14ac:dyDescent="0.15">
      <c r="A44" s="629"/>
      <c r="B44" s="499" t="s">
        <v>9</v>
      </c>
      <c r="C44" s="446"/>
      <c r="D44" s="446"/>
      <c r="E44" s="446"/>
      <c r="F44" s="446"/>
      <c r="G44" s="447"/>
      <c r="H44" s="479" t="s">
        <v>10</v>
      </c>
      <c r="I44" s="480"/>
      <c r="J44" s="480"/>
      <c r="K44" s="480"/>
      <c r="L44" s="481"/>
      <c r="M44" s="481"/>
      <c r="N44" s="132" t="s">
        <v>11</v>
      </c>
      <c r="O44" s="481"/>
      <c r="P44" s="481"/>
      <c r="Q44" s="21" t="s">
        <v>12</v>
      </c>
      <c r="R44" s="480"/>
      <c r="S44" s="480"/>
      <c r="T44" s="480"/>
      <c r="U44" s="480"/>
      <c r="V44" s="480"/>
      <c r="W44" s="480"/>
      <c r="X44" s="480"/>
      <c r="Y44" s="480"/>
      <c r="Z44" s="480"/>
      <c r="AA44" s="480"/>
      <c r="AB44" s="480"/>
      <c r="AC44" s="480"/>
      <c r="AD44" s="480"/>
      <c r="AE44" s="480"/>
      <c r="AF44" s="480"/>
      <c r="AG44" s="480"/>
      <c r="AH44" s="596"/>
      <c r="AI44" s="19"/>
      <c r="AJ44" s="17"/>
      <c r="AK44" s="17"/>
      <c r="AL44" s="131"/>
      <c r="AM44" s="17"/>
      <c r="AN44" s="17"/>
      <c r="AO44" s="17"/>
      <c r="AP44" s="17"/>
      <c r="AQ44" s="17"/>
      <c r="AR44" s="17"/>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7"/>
      <c r="BU44" s="17"/>
      <c r="BV44" s="17"/>
    </row>
    <row r="45" spans="1:74" ht="15" customHeight="1" x14ac:dyDescent="0.15">
      <c r="A45" s="629"/>
      <c r="B45" s="500"/>
      <c r="C45" s="477"/>
      <c r="D45" s="477"/>
      <c r="E45" s="477"/>
      <c r="F45" s="477"/>
      <c r="G45" s="478"/>
      <c r="H45" s="484"/>
      <c r="I45" s="461"/>
      <c r="J45" s="461"/>
      <c r="K45" s="461"/>
      <c r="L45" s="93" t="s">
        <v>13</v>
      </c>
      <c r="M45" s="93" t="s">
        <v>14</v>
      </c>
      <c r="N45" s="461"/>
      <c r="O45" s="461"/>
      <c r="P45" s="461"/>
      <c r="Q45" s="461"/>
      <c r="R45" s="461"/>
      <c r="S45" s="461"/>
      <c r="T45" s="461"/>
      <c r="U45" s="461"/>
      <c r="V45" s="93" t="s">
        <v>15</v>
      </c>
      <c r="W45" s="93" t="s">
        <v>16</v>
      </c>
      <c r="X45" s="461"/>
      <c r="Y45" s="461"/>
      <c r="Z45" s="461"/>
      <c r="AA45" s="461"/>
      <c r="AB45" s="461"/>
      <c r="AC45" s="461"/>
      <c r="AD45" s="461"/>
      <c r="AE45" s="461"/>
      <c r="AF45" s="461"/>
      <c r="AG45" s="461"/>
      <c r="AH45" s="606"/>
      <c r="AI45" s="19"/>
      <c r="AJ45" s="17"/>
      <c r="AK45" s="17"/>
      <c r="AL45" s="131"/>
      <c r="AM45" s="17"/>
      <c r="AN45" s="17"/>
      <c r="AO45" s="17"/>
      <c r="AP45" s="17"/>
      <c r="AQ45" s="17"/>
      <c r="AR45" s="17"/>
      <c r="AS45" s="19"/>
      <c r="AT45" s="19"/>
      <c r="AU45" s="19"/>
      <c r="AV45" s="19"/>
      <c r="AW45" s="22"/>
      <c r="AX45" s="22"/>
      <c r="AY45" s="19"/>
      <c r="AZ45" s="19"/>
      <c r="BA45" s="19"/>
      <c r="BB45" s="19"/>
      <c r="BC45" s="133"/>
      <c r="BD45" s="22"/>
      <c r="BE45" s="19"/>
      <c r="BF45" s="17"/>
      <c r="BG45" s="19"/>
      <c r="BH45" s="17"/>
      <c r="BI45" s="19"/>
      <c r="BJ45" s="19"/>
      <c r="BK45" s="19"/>
      <c r="BL45" s="19"/>
      <c r="BM45" s="17"/>
      <c r="BN45" s="19"/>
      <c r="BO45" s="19"/>
      <c r="BP45" s="19"/>
      <c r="BQ45" s="19"/>
      <c r="BR45" s="19"/>
      <c r="BS45" s="19"/>
      <c r="BT45" s="17"/>
      <c r="BU45" s="17"/>
      <c r="BV45" s="17"/>
    </row>
    <row r="46" spans="1:74" ht="15" customHeight="1" x14ac:dyDescent="0.15">
      <c r="A46" s="629"/>
      <c r="B46" s="476"/>
      <c r="C46" s="477"/>
      <c r="D46" s="477"/>
      <c r="E46" s="477"/>
      <c r="F46" s="477"/>
      <c r="G46" s="478"/>
      <c r="H46" s="484"/>
      <c r="I46" s="461"/>
      <c r="J46" s="461"/>
      <c r="K46" s="461"/>
      <c r="L46" s="93" t="s">
        <v>17</v>
      </c>
      <c r="M46" s="93" t="s">
        <v>18</v>
      </c>
      <c r="N46" s="461"/>
      <c r="O46" s="461"/>
      <c r="P46" s="461"/>
      <c r="Q46" s="461"/>
      <c r="R46" s="461"/>
      <c r="S46" s="461"/>
      <c r="T46" s="461"/>
      <c r="U46" s="461"/>
      <c r="V46" s="93" t="s">
        <v>19</v>
      </c>
      <c r="W46" s="93" t="s">
        <v>20</v>
      </c>
      <c r="X46" s="461"/>
      <c r="Y46" s="461"/>
      <c r="Z46" s="461"/>
      <c r="AA46" s="461"/>
      <c r="AB46" s="461"/>
      <c r="AC46" s="461"/>
      <c r="AD46" s="461"/>
      <c r="AE46" s="461"/>
      <c r="AF46" s="461"/>
      <c r="AG46" s="461"/>
      <c r="AH46" s="606"/>
      <c r="AI46" s="19"/>
      <c r="AJ46" s="17"/>
      <c r="AK46" s="17"/>
      <c r="AL46" s="131"/>
      <c r="AM46" s="17"/>
      <c r="AN46" s="17"/>
      <c r="AO46" s="17"/>
      <c r="AP46" s="17"/>
      <c r="AQ46" s="17"/>
      <c r="AR46" s="17"/>
      <c r="AS46" s="19"/>
      <c r="AT46" s="19"/>
      <c r="AU46" s="19"/>
      <c r="AV46" s="19"/>
      <c r="AW46" s="22"/>
      <c r="AX46" s="22"/>
      <c r="AY46" s="19"/>
      <c r="AZ46" s="19"/>
      <c r="BA46" s="19"/>
      <c r="BB46" s="19"/>
      <c r="BC46" s="133"/>
      <c r="BD46" s="22"/>
      <c r="BE46" s="19"/>
      <c r="BF46" s="17"/>
      <c r="BG46" s="19"/>
      <c r="BH46" s="17"/>
      <c r="BI46" s="19"/>
      <c r="BJ46" s="19"/>
      <c r="BK46" s="19"/>
      <c r="BL46" s="19"/>
      <c r="BM46" s="17"/>
      <c r="BN46" s="19"/>
      <c r="BO46" s="19"/>
      <c r="BP46" s="19"/>
      <c r="BQ46" s="19"/>
      <c r="BR46" s="19"/>
      <c r="BS46" s="19"/>
      <c r="BT46" s="17"/>
      <c r="BU46" s="17"/>
      <c r="BV46" s="17"/>
    </row>
    <row r="47" spans="1:74" ht="18.95" customHeight="1" thickBot="1" x14ac:dyDescent="0.2">
      <c r="A47" s="630"/>
      <c r="B47" s="614"/>
      <c r="C47" s="615"/>
      <c r="D47" s="615"/>
      <c r="E47" s="615"/>
      <c r="F47" s="615"/>
      <c r="G47" s="616"/>
      <c r="H47" s="607"/>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9"/>
      <c r="AI47" s="19"/>
      <c r="AL47" s="131"/>
      <c r="AM47" s="17"/>
      <c r="AN47" s="17"/>
      <c r="AO47" s="17"/>
      <c r="AP47" s="17"/>
      <c r="AQ47" s="17"/>
      <c r="AR47" s="17"/>
      <c r="AS47" s="19"/>
      <c r="AT47" s="19"/>
      <c r="AU47" s="19"/>
      <c r="AV47" s="19"/>
      <c r="AW47" s="22"/>
      <c r="AX47" s="22"/>
      <c r="AY47" s="19"/>
      <c r="AZ47" s="19"/>
      <c r="BA47" s="19"/>
      <c r="BB47" s="19"/>
      <c r="BC47" s="22"/>
      <c r="BD47" s="22"/>
      <c r="BE47" s="19"/>
      <c r="BF47" s="17"/>
      <c r="BG47" s="19"/>
      <c r="BH47" s="17"/>
      <c r="BI47" s="19"/>
      <c r="BJ47" s="19"/>
      <c r="BK47" s="19"/>
      <c r="BL47" s="19"/>
      <c r="BM47" s="19"/>
      <c r="BN47" s="19"/>
      <c r="BO47" s="19"/>
      <c r="BP47" s="19"/>
      <c r="BQ47" s="19"/>
      <c r="BR47" s="19"/>
      <c r="BS47" s="19"/>
    </row>
    <row r="48" spans="1:74" ht="15" customHeight="1" x14ac:dyDescent="0.15">
      <c r="A48" s="597" t="s">
        <v>200</v>
      </c>
      <c r="B48" s="600" t="s">
        <v>7</v>
      </c>
      <c r="C48" s="601"/>
      <c r="D48" s="601"/>
      <c r="E48" s="601"/>
      <c r="F48" s="601"/>
      <c r="G48" s="602"/>
      <c r="H48" s="603"/>
      <c r="I48" s="604"/>
      <c r="J48" s="604"/>
      <c r="K48" s="604"/>
      <c r="L48" s="604"/>
      <c r="M48" s="604"/>
      <c r="N48" s="604"/>
      <c r="O48" s="604"/>
      <c r="P48" s="604"/>
      <c r="Q48" s="604"/>
      <c r="R48" s="604"/>
      <c r="S48" s="604"/>
      <c r="T48" s="604"/>
      <c r="U48" s="646"/>
      <c r="V48" s="647" t="s">
        <v>201</v>
      </c>
      <c r="W48" s="648"/>
      <c r="X48" s="648"/>
      <c r="Y48" s="649"/>
      <c r="Z48" s="650"/>
      <c r="AA48" s="651"/>
      <c r="AB48" s="651"/>
      <c r="AC48" s="651"/>
      <c r="AD48" s="651"/>
      <c r="AE48" s="651"/>
      <c r="AF48" s="651"/>
      <c r="AG48" s="651"/>
      <c r="AH48" s="652"/>
      <c r="AI48" s="17"/>
      <c r="AL48" s="131"/>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4" ht="30" customHeight="1" x14ac:dyDescent="0.15">
      <c r="A49" s="598"/>
      <c r="B49" s="448" t="s">
        <v>202</v>
      </c>
      <c r="C49" s="449"/>
      <c r="D49" s="449"/>
      <c r="E49" s="449"/>
      <c r="F49" s="449"/>
      <c r="G49" s="450"/>
      <c r="H49" s="473"/>
      <c r="I49" s="474"/>
      <c r="J49" s="474"/>
      <c r="K49" s="474"/>
      <c r="L49" s="474"/>
      <c r="M49" s="474"/>
      <c r="N49" s="474"/>
      <c r="O49" s="474"/>
      <c r="P49" s="474"/>
      <c r="Q49" s="474"/>
      <c r="R49" s="474"/>
      <c r="S49" s="474"/>
      <c r="T49" s="474"/>
      <c r="U49" s="475"/>
      <c r="V49" s="540"/>
      <c r="W49" s="541"/>
      <c r="X49" s="541"/>
      <c r="Y49" s="542"/>
      <c r="Z49" s="653"/>
      <c r="AA49" s="654"/>
      <c r="AB49" s="654"/>
      <c r="AC49" s="654"/>
      <c r="AD49" s="654"/>
      <c r="AE49" s="654"/>
      <c r="AF49" s="654"/>
      <c r="AG49" s="654"/>
      <c r="AH49" s="655"/>
      <c r="AI49" s="17"/>
      <c r="AL49" s="131"/>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4" ht="15" customHeight="1" x14ac:dyDescent="0.15">
      <c r="A50" s="598"/>
      <c r="B50" s="499" t="s">
        <v>40</v>
      </c>
      <c r="C50" s="446"/>
      <c r="D50" s="446"/>
      <c r="E50" s="446"/>
      <c r="F50" s="446"/>
      <c r="G50" s="447"/>
      <c r="H50" s="479" t="s">
        <v>10</v>
      </c>
      <c r="I50" s="480"/>
      <c r="J50" s="480"/>
      <c r="K50" s="480"/>
      <c r="L50" s="481"/>
      <c r="M50" s="481"/>
      <c r="N50" s="132" t="s">
        <v>11</v>
      </c>
      <c r="O50" s="481"/>
      <c r="P50" s="481"/>
      <c r="Q50" s="21" t="s">
        <v>12</v>
      </c>
      <c r="R50" s="480"/>
      <c r="S50" s="480"/>
      <c r="T50" s="480"/>
      <c r="U50" s="480"/>
      <c r="V50" s="480"/>
      <c r="W50" s="480"/>
      <c r="X50" s="480"/>
      <c r="Y50" s="480"/>
      <c r="Z50" s="480"/>
      <c r="AA50" s="480"/>
      <c r="AB50" s="480"/>
      <c r="AC50" s="480"/>
      <c r="AD50" s="480"/>
      <c r="AE50" s="480"/>
      <c r="AF50" s="480"/>
      <c r="AG50" s="480"/>
      <c r="AH50" s="596"/>
      <c r="AI50" s="19"/>
      <c r="AJ50" s="17"/>
      <c r="AK50" s="17"/>
      <c r="AL50" s="131"/>
      <c r="AM50" s="17"/>
      <c r="AN50" s="17"/>
      <c r="AO50" s="17"/>
      <c r="AP50" s="17"/>
      <c r="AQ50" s="17"/>
      <c r="AR50" s="17"/>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7"/>
      <c r="BU50" s="17"/>
      <c r="BV50" s="17"/>
    </row>
    <row r="51" spans="1:74" ht="15" customHeight="1" x14ac:dyDescent="0.15">
      <c r="A51" s="598"/>
      <c r="B51" s="500"/>
      <c r="C51" s="477"/>
      <c r="D51" s="477"/>
      <c r="E51" s="477"/>
      <c r="F51" s="477"/>
      <c r="G51" s="478"/>
      <c r="H51" s="484"/>
      <c r="I51" s="461"/>
      <c r="J51" s="461"/>
      <c r="K51" s="461"/>
      <c r="L51" s="93" t="s">
        <v>13</v>
      </c>
      <c r="M51" s="93" t="s">
        <v>14</v>
      </c>
      <c r="N51" s="461"/>
      <c r="O51" s="461"/>
      <c r="P51" s="461"/>
      <c r="Q51" s="461"/>
      <c r="R51" s="461"/>
      <c r="S51" s="461"/>
      <c r="T51" s="461"/>
      <c r="U51" s="461"/>
      <c r="V51" s="93" t="s">
        <v>15</v>
      </c>
      <c r="W51" s="93" t="s">
        <v>16</v>
      </c>
      <c r="X51" s="461"/>
      <c r="Y51" s="461"/>
      <c r="Z51" s="461"/>
      <c r="AA51" s="461"/>
      <c r="AB51" s="461"/>
      <c r="AC51" s="461"/>
      <c r="AD51" s="461"/>
      <c r="AE51" s="461"/>
      <c r="AF51" s="461"/>
      <c r="AG51" s="461"/>
      <c r="AH51" s="606"/>
      <c r="AI51" s="19"/>
      <c r="AJ51" s="17"/>
      <c r="AK51" s="17"/>
      <c r="AL51" s="131"/>
      <c r="AM51" s="17"/>
      <c r="AN51" s="17"/>
      <c r="AO51" s="17"/>
      <c r="AP51" s="17"/>
      <c r="AQ51" s="17"/>
      <c r="AR51" s="17"/>
      <c r="AS51" s="19"/>
      <c r="AT51" s="19"/>
      <c r="AU51" s="19"/>
      <c r="AV51" s="19"/>
      <c r="AW51" s="22"/>
      <c r="AX51" s="22"/>
      <c r="AY51" s="19"/>
      <c r="AZ51" s="19"/>
      <c r="BA51" s="19"/>
      <c r="BB51" s="19"/>
      <c r="BC51" s="133"/>
      <c r="BD51" s="22"/>
      <c r="BE51" s="19"/>
      <c r="BF51" s="17"/>
      <c r="BG51" s="19"/>
      <c r="BH51" s="17"/>
      <c r="BI51" s="19"/>
      <c r="BJ51" s="19"/>
      <c r="BK51" s="19"/>
      <c r="BL51" s="19"/>
      <c r="BM51" s="17"/>
      <c r="BN51" s="19"/>
      <c r="BO51" s="19"/>
      <c r="BP51" s="19"/>
      <c r="BQ51" s="19"/>
      <c r="BR51" s="19"/>
      <c r="BS51" s="19"/>
      <c r="BT51" s="17"/>
      <c r="BU51" s="17"/>
      <c r="BV51" s="17"/>
    </row>
    <row r="52" spans="1:74" ht="15" customHeight="1" x14ac:dyDescent="0.15">
      <c r="A52" s="598"/>
      <c r="B52" s="476"/>
      <c r="C52" s="477"/>
      <c r="D52" s="477"/>
      <c r="E52" s="477"/>
      <c r="F52" s="477"/>
      <c r="G52" s="478"/>
      <c r="H52" s="484"/>
      <c r="I52" s="461"/>
      <c r="J52" s="461"/>
      <c r="K52" s="461"/>
      <c r="L52" s="93" t="s">
        <v>17</v>
      </c>
      <c r="M52" s="93" t="s">
        <v>18</v>
      </c>
      <c r="N52" s="461"/>
      <c r="O52" s="461"/>
      <c r="P52" s="461"/>
      <c r="Q52" s="461"/>
      <c r="R52" s="461"/>
      <c r="S52" s="461"/>
      <c r="T52" s="461"/>
      <c r="U52" s="461"/>
      <c r="V52" s="93" t="s">
        <v>19</v>
      </c>
      <c r="W52" s="93" t="s">
        <v>20</v>
      </c>
      <c r="X52" s="461"/>
      <c r="Y52" s="461"/>
      <c r="Z52" s="461"/>
      <c r="AA52" s="461"/>
      <c r="AB52" s="461"/>
      <c r="AC52" s="461"/>
      <c r="AD52" s="461"/>
      <c r="AE52" s="461"/>
      <c r="AF52" s="461"/>
      <c r="AG52" s="461"/>
      <c r="AH52" s="606"/>
      <c r="AI52" s="19"/>
      <c r="AJ52" s="17"/>
      <c r="AK52" s="17"/>
      <c r="AL52" s="131"/>
      <c r="AM52" s="17"/>
      <c r="AN52" s="17"/>
      <c r="AO52" s="17"/>
      <c r="AP52" s="17"/>
      <c r="AQ52" s="17"/>
      <c r="AR52" s="17"/>
      <c r="AS52" s="19"/>
      <c r="AT52" s="19"/>
      <c r="AU52" s="19"/>
      <c r="AV52" s="19"/>
      <c r="AW52" s="22"/>
      <c r="AX52" s="22"/>
      <c r="AY52" s="19"/>
      <c r="AZ52" s="19"/>
      <c r="BA52" s="19"/>
      <c r="BB52" s="19"/>
      <c r="BC52" s="133"/>
      <c r="BD52" s="22"/>
      <c r="BE52" s="19"/>
      <c r="BF52" s="17"/>
      <c r="BG52" s="19"/>
      <c r="BH52" s="17"/>
      <c r="BI52" s="19"/>
      <c r="BJ52" s="19"/>
      <c r="BK52" s="19"/>
      <c r="BL52" s="19"/>
      <c r="BM52" s="17"/>
      <c r="BN52" s="19"/>
      <c r="BO52" s="19"/>
      <c r="BP52" s="19"/>
      <c r="BQ52" s="19"/>
      <c r="BR52" s="19"/>
      <c r="BS52" s="19"/>
      <c r="BT52" s="17"/>
      <c r="BU52" s="17"/>
      <c r="BV52" s="17"/>
    </row>
    <row r="53" spans="1:74" ht="18.95" customHeight="1" thickBot="1" x14ac:dyDescent="0.2">
      <c r="A53" s="599"/>
      <c r="B53" s="614"/>
      <c r="C53" s="615"/>
      <c r="D53" s="615"/>
      <c r="E53" s="615"/>
      <c r="F53" s="615"/>
      <c r="G53" s="616"/>
      <c r="H53" s="656"/>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8"/>
      <c r="AI53" s="19"/>
      <c r="AL53" s="131"/>
      <c r="AM53" s="17"/>
      <c r="AN53" s="17"/>
      <c r="AO53" s="17"/>
      <c r="AP53" s="17"/>
      <c r="AQ53" s="17"/>
      <c r="AR53" s="17"/>
      <c r="AS53" s="19"/>
      <c r="AT53" s="19"/>
      <c r="AU53" s="19"/>
      <c r="AV53" s="19"/>
      <c r="AW53" s="22"/>
      <c r="AX53" s="22"/>
      <c r="AY53" s="19"/>
      <c r="AZ53" s="19"/>
      <c r="BA53" s="19"/>
      <c r="BB53" s="19"/>
      <c r="BC53" s="22"/>
      <c r="BD53" s="22"/>
      <c r="BE53" s="19"/>
      <c r="BF53" s="17"/>
      <c r="BG53" s="19"/>
      <c r="BH53" s="17"/>
      <c r="BI53" s="19"/>
      <c r="BJ53" s="19"/>
      <c r="BK53" s="19"/>
      <c r="BL53" s="19"/>
      <c r="BM53" s="19"/>
      <c r="BN53" s="19"/>
      <c r="BO53" s="19"/>
      <c r="BP53" s="19"/>
      <c r="BQ53" s="19"/>
      <c r="BR53" s="19"/>
      <c r="BS53" s="19"/>
    </row>
    <row r="54" spans="1:74" ht="15" customHeight="1" x14ac:dyDescent="0.15">
      <c r="A54" s="136" t="s">
        <v>203</v>
      </c>
      <c r="C54" s="642" t="s">
        <v>204</v>
      </c>
      <c r="D54" s="644" t="s">
        <v>205</v>
      </c>
      <c r="E54" s="644"/>
      <c r="F54" s="644"/>
      <c r="G54" s="644"/>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row>
    <row r="55" spans="1:74" ht="15" customHeight="1" x14ac:dyDescent="0.15">
      <c r="C55" s="643"/>
      <c r="D55" s="645"/>
      <c r="E55" s="645"/>
      <c r="F55" s="645"/>
      <c r="G55" s="645"/>
      <c r="H55" s="645"/>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row>
    <row r="56" spans="1:74" ht="15" customHeight="1" x14ac:dyDescent="0.15">
      <c r="C56" s="643"/>
      <c r="D56" s="645"/>
      <c r="E56" s="645"/>
      <c r="F56" s="645"/>
      <c r="G56" s="645"/>
      <c r="H56" s="645"/>
      <c r="I56" s="645"/>
      <c r="J56" s="645"/>
      <c r="K56" s="645"/>
      <c r="L56" s="645"/>
      <c r="M56" s="645"/>
      <c r="N56" s="645"/>
      <c r="O56" s="645"/>
      <c r="P56" s="645"/>
      <c r="Q56" s="645"/>
      <c r="R56" s="645"/>
      <c r="S56" s="645"/>
      <c r="T56" s="645"/>
      <c r="U56" s="645"/>
      <c r="V56" s="645"/>
      <c r="W56" s="645"/>
      <c r="X56" s="645"/>
      <c r="Y56" s="645"/>
      <c r="Z56" s="645"/>
      <c r="AA56" s="645"/>
      <c r="AB56" s="645"/>
      <c r="AC56" s="645"/>
      <c r="AD56" s="645"/>
      <c r="AE56" s="645"/>
      <c r="AF56" s="645"/>
      <c r="AG56" s="645"/>
      <c r="AH56" s="645"/>
    </row>
    <row r="57" spans="1:74" ht="15" customHeight="1" x14ac:dyDescent="0.15">
      <c r="C57" s="643"/>
      <c r="D57" s="645"/>
      <c r="E57" s="645"/>
      <c r="F57" s="645"/>
      <c r="G57" s="645"/>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5"/>
      <c r="AF57" s="645"/>
      <c r="AG57" s="645"/>
      <c r="AH57" s="645"/>
    </row>
    <row r="58" spans="1:74" ht="15" customHeight="1" x14ac:dyDescent="0.15">
      <c r="C58" s="643"/>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row>
    <row r="59" spans="1:74" ht="14.85" customHeight="1" x14ac:dyDescent="0.15">
      <c r="A59" s="17"/>
      <c r="C59" s="643"/>
      <c r="D59" s="645"/>
      <c r="E59" s="645"/>
      <c r="F59" s="645"/>
      <c r="G59" s="645"/>
      <c r="H59" s="645"/>
      <c r="I59" s="645"/>
      <c r="J59" s="645"/>
      <c r="K59" s="645"/>
      <c r="L59" s="645"/>
      <c r="M59" s="645"/>
      <c r="N59" s="645"/>
      <c r="O59" s="645"/>
      <c r="P59" s="645"/>
      <c r="Q59" s="645"/>
      <c r="R59" s="645"/>
      <c r="S59" s="645"/>
      <c r="T59" s="645"/>
      <c r="U59" s="645"/>
      <c r="V59" s="645"/>
      <c r="W59" s="645"/>
      <c r="X59" s="645"/>
      <c r="Y59" s="645"/>
      <c r="Z59" s="645"/>
      <c r="AA59" s="645"/>
      <c r="AB59" s="645"/>
      <c r="AC59" s="645"/>
      <c r="AD59" s="645"/>
      <c r="AE59" s="645"/>
      <c r="AF59" s="645"/>
      <c r="AG59" s="645"/>
      <c r="AH59" s="645"/>
    </row>
    <row r="60" spans="1:74" ht="14.85" customHeight="1" x14ac:dyDescent="0.15">
      <c r="A60" s="17"/>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c r="AE60" s="645"/>
      <c r="AF60" s="645"/>
      <c r="AG60" s="645"/>
      <c r="AH60" s="645"/>
    </row>
    <row r="61" spans="1:74" ht="14.85" customHeight="1" x14ac:dyDescent="0.15">
      <c r="A61" s="17"/>
    </row>
    <row r="62" spans="1:74" ht="14.85" customHeight="1" x14ac:dyDescent="0.15">
      <c r="A62" s="17"/>
    </row>
    <row r="63" spans="1:74" ht="14.85" customHeight="1" x14ac:dyDescent="0.15">
      <c r="A63" s="17"/>
    </row>
    <row r="64" spans="1:74" ht="14.85" customHeight="1" x14ac:dyDescent="0.15">
      <c r="A64" s="17"/>
    </row>
    <row r="65" spans="1:1" ht="14.85" customHeight="1" x14ac:dyDescent="0.15">
      <c r="A65" s="17"/>
    </row>
    <row r="66" spans="1:1" ht="14.85" customHeight="1" x14ac:dyDescent="0.15">
      <c r="A66" s="17"/>
    </row>
    <row r="67" spans="1:1" ht="14.85" customHeight="1" x14ac:dyDescent="0.15">
      <c r="A67" s="17"/>
    </row>
    <row r="68" spans="1:1" ht="14.85" customHeight="1" x14ac:dyDescent="0.15">
      <c r="A68" s="17"/>
    </row>
    <row r="69" spans="1:1" ht="14.85" customHeight="1" x14ac:dyDescent="0.15">
      <c r="A69" s="17"/>
    </row>
    <row r="70" spans="1:1" ht="14.85" customHeight="1" x14ac:dyDescent="0.15">
      <c r="A70" s="17"/>
    </row>
    <row r="71" spans="1:1" ht="14.85" customHeight="1" x14ac:dyDescent="0.15">
      <c r="A71" s="17"/>
    </row>
    <row r="72" spans="1:1" ht="14.85" customHeight="1" x14ac:dyDescent="0.15">
      <c r="A72" s="17"/>
    </row>
    <row r="73" spans="1:1" ht="14.85" customHeight="1" x14ac:dyDescent="0.15">
      <c r="A73" s="17"/>
    </row>
    <row r="74" spans="1:1" ht="14.85" customHeight="1" x14ac:dyDescent="0.15">
      <c r="A74" s="17"/>
    </row>
    <row r="75" spans="1:1" ht="14.85" customHeight="1" x14ac:dyDescent="0.15">
      <c r="A75" s="17"/>
    </row>
    <row r="76" spans="1:1" ht="14.85" customHeight="1" x14ac:dyDescent="0.15">
      <c r="A76" s="17"/>
    </row>
    <row r="77" spans="1:1" ht="14.85" customHeight="1" x14ac:dyDescent="0.15">
      <c r="A77" s="17"/>
    </row>
    <row r="78" spans="1:1" ht="14.85" customHeight="1" x14ac:dyDescent="0.15">
      <c r="A78" s="17"/>
    </row>
    <row r="79" spans="1:1" ht="14.85" customHeight="1" x14ac:dyDescent="0.15">
      <c r="A79" s="17"/>
    </row>
    <row r="80" spans="1:1" ht="14.85" customHeight="1" x14ac:dyDescent="0.15">
      <c r="A80" s="17"/>
    </row>
    <row r="81" spans="1:1" ht="14.85" customHeight="1" x14ac:dyDescent="0.15">
      <c r="A81" s="17"/>
    </row>
    <row r="82" spans="1:1" ht="14.85" customHeight="1" x14ac:dyDescent="0.15">
      <c r="A82" s="17"/>
    </row>
    <row r="83" spans="1:1" ht="14.85" customHeight="1" x14ac:dyDescent="0.15">
      <c r="A83" s="17"/>
    </row>
    <row r="84" spans="1:1" ht="14.85" customHeight="1" x14ac:dyDescent="0.15">
      <c r="A84" s="17"/>
    </row>
    <row r="85" spans="1:1" ht="14.85" customHeight="1" x14ac:dyDescent="0.15">
      <c r="A85" s="17"/>
    </row>
    <row r="86" spans="1:1" ht="14.85" customHeight="1" x14ac:dyDescent="0.15">
      <c r="A86" s="17"/>
    </row>
    <row r="87" spans="1:1" ht="14.85" customHeight="1" x14ac:dyDescent="0.15">
      <c r="A87" s="17"/>
    </row>
    <row r="88" spans="1:1" ht="14.85" customHeight="1" x14ac:dyDescent="0.15">
      <c r="A88" s="17"/>
    </row>
    <row r="89" spans="1:1" ht="14.85" customHeight="1" x14ac:dyDescent="0.15">
      <c r="A89" s="17"/>
    </row>
    <row r="90" spans="1:1" ht="14.85" customHeight="1" x14ac:dyDescent="0.15">
      <c r="A90" s="17"/>
    </row>
    <row r="91" spans="1:1" ht="14.85" customHeight="1" x14ac:dyDescent="0.15">
      <c r="A91" s="17"/>
    </row>
    <row r="92" spans="1:1" ht="14.85" customHeight="1" x14ac:dyDescent="0.15">
      <c r="A92" s="17"/>
    </row>
    <row r="93" spans="1:1" ht="14.85" customHeight="1" x14ac:dyDescent="0.15">
      <c r="A93" s="17"/>
    </row>
    <row r="94" spans="1:1" ht="14.85" customHeight="1" x14ac:dyDescent="0.15">
      <c r="A94" s="17"/>
    </row>
    <row r="95" spans="1:1" ht="14.85" customHeight="1" x14ac:dyDescent="0.15">
      <c r="A95" s="17"/>
    </row>
    <row r="96" spans="1:1" ht="14.85" customHeight="1" x14ac:dyDescent="0.15">
      <c r="A96" s="17"/>
    </row>
    <row r="97" spans="1:1" ht="14.85" customHeight="1" x14ac:dyDescent="0.15">
      <c r="A97" s="17"/>
    </row>
    <row r="98" spans="1:1" ht="14.85" customHeight="1" x14ac:dyDescent="0.15">
      <c r="A98" s="17"/>
    </row>
    <row r="99" spans="1:1" ht="14.85" customHeight="1" x14ac:dyDescent="0.15">
      <c r="A99" s="17"/>
    </row>
    <row r="100" spans="1:1" ht="14.85" customHeight="1" x14ac:dyDescent="0.15">
      <c r="A100" s="17"/>
    </row>
    <row r="101" spans="1:1" ht="14.85" customHeight="1" x14ac:dyDescent="0.15">
      <c r="A101" s="17"/>
    </row>
    <row r="102" spans="1:1" ht="14.85" customHeight="1" x14ac:dyDescent="0.15">
      <c r="A102" s="17"/>
    </row>
    <row r="103" spans="1:1" ht="14.85" customHeight="1" x14ac:dyDescent="0.15">
      <c r="A103" s="17"/>
    </row>
    <row r="104" spans="1:1" ht="14.85" customHeight="1" x14ac:dyDescent="0.15">
      <c r="A104" s="17"/>
    </row>
    <row r="105" spans="1:1" ht="14.85" customHeight="1" x14ac:dyDescent="0.15">
      <c r="A105" s="17"/>
    </row>
    <row r="106" spans="1:1" ht="14.85" customHeight="1" x14ac:dyDescent="0.15">
      <c r="A106" s="17"/>
    </row>
    <row r="107" spans="1:1" ht="14.85" customHeight="1" x14ac:dyDescent="0.15">
      <c r="A107" s="17"/>
    </row>
    <row r="108" spans="1:1" ht="14.85" customHeight="1" x14ac:dyDescent="0.15">
      <c r="A108" s="17"/>
    </row>
    <row r="109" spans="1:1" ht="14.85" customHeight="1" x14ac:dyDescent="0.15">
      <c r="A109" s="17"/>
    </row>
    <row r="110" spans="1:1" ht="14.85" customHeight="1" x14ac:dyDescent="0.15">
      <c r="A110" s="17"/>
    </row>
    <row r="111" spans="1:1" ht="14.85" customHeight="1" x14ac:dyDescent="0.15">
      <c r="A111" s="17"/>
    </row>
    <row r="112" spans="1:1" ht="14.85" customHeight="1" x14ac:dyDescent="0.15">
      <c r="A112" s="17"/>
    </row>
    <row r="113" spans="1:1" ht="14.85" customHeight="1" x14ac:dyDescent="0.15">
      <c r="A113" s="17"/>
    </row>
    <row r="114" spans="1:1" ht="14.85" customHeight="1" x14ac:dyDescent="0.15">
      <c r="A114" s="17"/>
    </row>
    <row r="115" spans="1:1" ht="14.85" customHeight="1" x14ac:dyDescent="0.15">
      <c r="A115" s="17"/>
    </row>
    <row r="116" spans="1:1" ht="14.85" customHeight="1" x14ac:dyDescent="0.15">
      <c r="A116" s="17"/>
    </row>
    <row r="117" spans="1:1" ht="14.85" customHeight="1" x14ac:dyDescent="0.15">
      <c r="A117" s="17"/>
    </row>
    <row r="118" spans="1:1" ht="14.85" customHeight="1" x14ac:dyDescent="0.15">
      <c r="A118" s="17"/>
    </row>
    <row r="119" spans="1:1" ht="14.85" customHeight="1" x14ac:dyDescent="0.15">
      <c r="A119" s="17"/>
    </row>
    <row r="120" spans="1:1" ht="14.85" customHeight="1" x14ac:dyDescent="0.15">
      <c r="A120" s="17"/>
    </row>
    <row r="121" spans="1:1" ht="14.85" customHeight="1" x14ac:dyDescent="0.15">
      <c r="A121" s="17"/>
    </row>
    <row r="122" spans="1:1" ht="14.85" customHeight="1" x14ac:dyDescent="0.15">
      <c r="A122" s="17"/>
    </row>
    <row r="123" spans="1:1" ht="14.85" customHeight="1" x14ac:dyDescent="0.15">
      <c r="A123" s="17"/>
    </row>
    <row r="124" spans="1:1" ht="14.85" customHeight="1" x14ac:dyDescent="0.15">
      <c r="A124" s="17"/>
    </row>
    <row r="125" spans="1:1" ht="14.85" customHeight="1" x14ac:dyDescent="0.15">
      <c r="A125" s="17"/>
    </row>
    <row r="126" spans="1:1" ht="14.85" customHeight="1" x14ac:dyDescent="0.15">
      <c r="A126" s="17"/>
    </row>
    <row r="127" spans="1:1" ht="14.85" customHeight="1" x14ac:dyDescent="0.15">
      <c r="A127" s="17"/>
    </row>
    <row r="128" spans="1:1" ht="14.85" customHeight="1" x14ac:dyDescent="0.15">
      <c r="A128" s="17"/>
    </row>
    <row r="129" spans="1:1" ht="14.85" customHeight="1" x14ac:dyDescent="0.15">
      <c r="A129" s="17"/>
    </row>
    <row r="130" spans="1:1" ht="14.85" customHeight="1" x14ac:dyDescent="0.15">
      <c r="A130" s="17"/>
    </row>
    <row r="131" spans="1:1" ht="14.85" customHeight="1" x14ac:dyDescent="0.15">
      <c r="A131" s="17"/>
    </row>
    <row r="132" spans="1:1" ht="14.85" customHeight="1" x14ac:dyDescent="0.15">
      <c r="A132" s="17"/>
    </row>
    <row r="133" spans="1:1" ht="14.85" customHeight="1" x14ac:dyDescent="0.15">
      <c r="A133" s="17"/>
    </row>
    <row r="134" spans="1:1" ht="14.85" customHeight="1" x14ac:dyDescent="0.15">
      <c r="A134" s="17"/>
    </row>
    <row r="135" spans="1:1" ht="14.85" customHeight="1" x14ac:dyDescent="0.15">
      <c r="A135" s="17"/>
    </row>
    <row r="136" spans="1:1" ht="14.85" customHeight="1" x14ac:dyDescent="0.15">
      <c r="A136" s="17"/>
    </row>
    <row r="137" spans="1:1" ht="14.85" customHeight="1" x14ac:dyDescent="0.15">
      <c r="A137" s="17"/>
    </row>
    <row r="138" spans="1:1" ht="14.85" customHeight="1" x14ac:dyDescent="0.15">
      <c r="A138" s="17"/>
    </row>
    <row r="139" spans="1:1" ht="14.85" customHeight="1" x14ac:dyDescent="0.15">
      <c r="A139" s="17"/>
    </row>
    <row r="140" spans="1:1" ht="14.85" customHeight="1" x14ac:dyDescent="0.15">
      <c r="A140" s="17"/>
    </row>
    <row r="141" spans="1:1" ht="14.85" customHeight="1" x14ac:dyDescent="0.15">
      <c r="A141" s="17"/>
    </row>
    <row r="142" spans="1:1" ht="14.85" customHeight="1" x14ac:dyDescent="0.15">
      <c r="A142" s="17"/>
    </row>
    <row r="143" spans="1:1" ht="14.85" customHeight="1" x14ac:dyDescent="0.15">
      <c r="A143" s="17"/>
    </row>
    <row r="144" spans="1:1" ht="14.85" customHeight="1" x14ac:dyDescent="0.15">
      <c r="A144" s="17"/>
    </row>
    <row r="145" spans="1:1" ht="14.85" customHeight="1" x14ac:dyDescent="0.15">
      <c r="A145" s="17"/>
    </row>
    <row r="146" spans="1:1" ht="14.85" customHeight="1" x14ac:dyDescent="0.15">
      <c r="A146" s="17"/>
    </row>
    <row r="147" spans="1:1" ht="14.85" customHeight="1" x14ac:dyDescent="0.15">
      <c r="A147" s="17"/>
    </row>
    <row r="148" spans="1:1" ht="14.85" customHeight="1" x14ac:dyDescent="0.15">
      <c r="A148" s="17"/>
    </row>
    <row r="149" spans="1:1" ht="14.85" customHeight="1" x14ac:dyDescent="0.15">
      <c r="A149" s="17"/>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9"/>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90" zoomScaleNormal="90" zoomScaleSheetLayoutView="90" workbookViewId="0">
      <selection activeCell="AL19" sqref="AL19"/>
    </sheetView>
  </sheetViews>
  <sheetFormatPr defaultColWidth="8.75" defaultRowHeight="12" x14ac:dyDescent="0.15"/>
  <cols>
    <col min="1" max="4" width="3.125" style="96" customWidth="1"/>
    <col min="5" max="5" width="6" style="96" customWidth="1"/>
    <col min="6" max="6" width="5.75" style="96" customWidth="1"/>
    <col min="7" max="34" width="3.125" style="96" customWidth="1"/>
    <col min="35" max="16384" width="8.75" style="96"/>
  </cols>
  <sheetData>
    <row r="1" spans="1:34" ht="36.6" customHeight="1" thickBot="1" x14ac:dyDescent="0.2">
      <c r="A1" s="97" t="s">
        <v>144</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t="s">
        <v>0</v>
      </c>
      <c r="AE1" s="97" t="s">
        <v>0</v>
      </c>
      <c r="AF1" s="97"/>
      <c r="AG1" s="97"/>
      <c r="AH1" s="97"/>
    </row>
    <row r="2" spans="1:34" s="74" customFormat="1" ht="18" customHeight="1" x14ac:dyDescent="0.15">
      <c r="A2" s="661" t="s">
        <v>145</v>
      </c>
      <c r="B2" s="662"/>
      <c r="C2" s="662"/>
      <c r="D2" s="662"/>
      <c r="E2" s="662"/>
      <c r="F2" s="662"/>
      <c r="G2" s="662"/>
      <c r="H2" s="665" t="s">
        <v>146</v>
      </c>
      <c r="I2" s="666"/>
      <c r="J2" s="666"/>
      <c r="K2" s="666"/>
      <c r="L2" s="666"/>
      <c r="M2" s="666"/>
      <c r="N2" s="666"/>
      <c r="O2" s="666"/>
      <c r="P2" s="667"/>
      <c r="Q2" s="665"/>
      <c r="R2" s="667"/>
      <c r="S2" s="665" t="s">
        <v>147</v>
      </c>
      <c r="T2" s="666"/>
      <c r="U2" s="666"/>
      <c r="V2" s="666"/>
      <c r="W2" s="666"/>
      <c r="X2" s="666"/>
      <c r="Y2" s="666"/>
      <c r="Z2" s="666"/>
      <c r="AA2" s="666"/>
      <c r="AB2" s="666"/>
      <c r="AC2" s="667"/>
      <c r="AD2" s="665" t="s">
        <v>142</v>
      </c>
      <c r="AE2" s="666"/>
      <c r="AF2" s="667"/>
      <c r="AG2" s="665"/>
      <c r="AH2" s="671"/>
    </row>
    <row r="3" spans="1:34" s="74" customFormat="1" ht="18" customHeight="1" thickBot="1" x14ac:dyDescent="0.2">
      <c r="A3" s="663"/>
      <c r="B3" s="664"/>
      <c r="C3" s="664"/>
      <c r="D3" s="664"/>
      <c r="E3" s="664"/>
      <c r="F3" s="664"/>
      <c r="G3" s="664"/>
      <c r="H3" s="668"/>
      <c r="I3" s="669"/>
      <c r="J3" s="669"/>
      <c r="K3" s="669"/>
      <c r="L3" s="669"/>
      <c r="M3" s="669"/>
      <c r="N3" s="669"/>
      <c r="O3" s="669"/>
      <c r="P3" s="670"/>
      <c r="Q3" s="668"/>
      <c r="R3" s="670"/>
      <c r="S3" s="668"/>
      <c r="T3" s="669"/>
      <c r="U3" s="669"/>
      <c r="V3" s="669"/>
      <c r="W3" s="669"/>
      <c r="X3" s="669"/>
      <c r="Y3" s="669"/>
      <c r="Z3" s="669"/>
      <c r="AA3" s="669"/>
      <c r="AB3" s="669"/>
      <c r="AC3" s="670"/>
      <c r="AD3" s="672" t="s">
        <v>143</v>
      </c>
      <c r="AE3" s="673"/>
      <c r="AF3" s="674"/>
      <c r="AG3" s="672"/>
      <c r="AH3" s="675"/>
    </row>
    <row r="4" spans="1:34" ht="14.45" customHeight="1" x14ac:dyDescent="0.15">
      <c r="A4" s="677" t="s">
        <v>60</v>
      </c>
      <c r="B4" s="678"/>
      <c r="C4" s="683" t="s">
        <v>111</v>
      </c>
      <c r="D4" s="683"/>
      <c r="E4" s="683"/>
      <c r="F4" s="683"/>
      <c r="G4" s="683"/>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5"/>
    </row>
    <row r="5" spans="1:34" s="75" customFormat="1" ht="15" customHeight="1" x14ac:dyDescent="0.15">
      <c r="A5" s="679"/>
      <c r="B5" s="680"/>
      <c r="C5" s="686" t="s">
        <v>7</v>
      </c>
      <c r="D5" s="687"/>
      <c r="E5" s="687"/>
      <c r="F5" s="687"/>
      <c r="G5" s="688"/>
      <c r="H5" s="689"/>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1"/>
    </row>
    <row r="6" spans="1:34" s="75" customFormat="1" ht="30" customHeight="1" x14ac:dyDescent="0.15">
      <c r="A6" s="679"/>
      <c r="B6" s="680"/>
      <c r="C6" s="692" t="s">
        <v>61</v>
      </c>
      <c r="D6" s="692"/>
      <c r="E6" s="692"/>
      <c r="F6" s="692"/>
      <c r="G6" s="692"/>
      <c r="H6" s="693"/>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5"/>
    </row>
    <row r="7" spans="1:34" s="75" customFormat="1" ht="15" customHeight="1" x14ac:dyDescent="0.15">
      <c r="A7" s="679"/>
      <c r="B7" s="680"/>
      <c r="C7" s="692" t="s">
        <v>38</v>
      </c>
      <c r="D7" s="692"/>
      <c r="E7" s="692"/>
      <c r="F7" s="692"/>
      <c r="G7" s="692"/>
      <c r="H7" s="479" t="s">
        <v>10</v>
      </c>
      <c r="I7" s="480"/>
      <c r="J7" s="480"/>
      <c r="K7" s="480"/>
      <c r="L7" s="676"/>
      <c r="M7" s="676"/>
      <c r="N7" s="84" t="s">
        <v>11</v>
      </c>
      <c r="O7" s="676"/>
      <c r="P7" s="676"/>
      <c r="Q7" s="21" t="s">
        <v>12</v>
      </c>
      <c r="R7" s="480"/>
      <c r="S7" s="480"/>
      <c r="T7" s="480"/>
      <c r="U7" s="480"/>
      <c r="V7" s="480"/>
      <c r="W7" s="480"/>
      <c r="X7" s="480"/>
      <c r="Y7" s="480"/>
      <c r="Z7" s="480"/>
      <c r="AA7" s="480"/>
      <c r="AB7" s="480"/>
      <c r="AC7" s="480"/>
      <c r="AD7" s="480"/>
      <c r="AE7" s="480"/>
      <c r="AF7" s="480"/>
      <c r="AG7" s="480"/>
      <c r="AH7" s="596"/>
    </row>
    <row r="8" spans="1:34" s="75" customFormat="1" ht="15" customHeight="1" x14ac:dyDescent="0.15">
      <c r="A8" s="679"/>
      <c r="B8" s="680"/>
      <c r="C8" s="692"/>
      <c r="D8" s="692"/>
      <c r="E8" s="692"/>
      <c r="F8" s="692"/>
      <c r="G8" s="692"/>
      <c r="H8" s="484"/>
      <c r="I8" s="461"/>
      <c r="J8" s="461"/>
      <c r="K8" s="461"/>
      <c r="L8" s="93" t="s">
        <v>13</v>
      </c>
      <c r="M8" s="93" t="s">
        <v>14</v>
      </c>
      <c r="N8" s="461"/>
      <c r="O8" s="461"/>
      <c r="P8" s="461"/>
      <c r="Q8" s="461"/>
      <c r="R8" s="461"/>
      <c r="S8" s="461"/>
      <c r="T8" s="461"/>
      <c r="U8" s="461"/>
      <c r="V8" s="93" t="s">
        <v>15</v>
      </c>
      <c r="W8" s="93" t="s">
        <v>16</v>
      </c>
      <c r="X8" s="461"/>
      <c r="Y8" s="461"/>
      <c r="Z8" s="461"/>
      <c r="AA8" s="461"/>
      <c r="AB8" s="461"/>
      <c r="AC8" s="461"/>
      <c r="AD8" s="461"/>
      <c r="AE8" s="461"/>
      <c r="AF8" s="461"/>
      <c r="AG8" s="461"/>
      <c r="AH8" s="606"/>
    </row>
    <row r="9" spans="1:34" s="75" customFormat="1" ht="15" customHeight="1" x14ac:dyDescent="0.15">
      <c r="A9" s="679"/>
      <c r="B9" s="680"/>
      <c r="C9" s="692"/>
      <c r="D9" s="692"/>
      <c r="E9" s="692"/>
      <c r="F9" s="692"/>
      <c r="G9" s="692"/>
      <c r="H9" s="484"/>
      <c r="I9" s="461"/>
      <c r="J9" s="461"/>
      <c r="K9" s="461"/>
      <c r="L9" s="93" t="s">
        <v>17</v>
      </c>
      <c r="M9" s="93" t="s">
        <v>18</v>
      </c>
      <c r="N9" s="461"/>
      <c r="O9" s="461"/>
      <c r="P9" s="461"/>
      <c r="Q9" s="461"/>
      <c r="R9" s="461"/>
      <c r="S9" s="461"/>
      <c r="T9" s="461"/>
      <c r="U9" s="461"/>
      <c r="V9" s="93" t="s">
        <v>19</v>
      </c>
      <c r="W9" s="93" t="s">
        <v>20</v>
      </c>
      <c r="X9" s="461"/>
      <c r="Y9" s="461"/>
      <c r="Z9" s="461"/>
      <c r="AA9" s="461"/>
      <c r="AB9" s="461"/>
      <c r="AC9" s="461"/>
      <c r="AD9" s="461"/>
      <c r="AE9" s="461"/>
      <c r="AF9" s="461"/>
      <c r="AG9" s="461"/>
      <c r="AH9" s="606"/>
    </row>
    <row r="10" spans="1:34" s="75" customFormat="1" ht="18.95" customHeight="1" x14ac:dyDescent="0.15">
      <c r="A10" s="679"/>
      <c r="B10" s="680"/>
      <c r="C10" s="692"/>
      <c r="D10" s="692"/>
      <c r="E10" s="692"/>
      <c r="F10" s="692"/>
      <c r="G10" s="692"/>
      <c r="H10" s="607"/>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9"/>
    </row>
    <row r="11" spans="1:34" s="75" customFormat="1" ht="15" customHeight="1" x14ac:dyDescent="0.15">
      <c r="A11" s="679"/>
      <c r="B11" s="680"/>
      <c r="C11" s="692" t="s">
        <v>62</v>
      </c>
      <c r="D11" s="692"/>
      <c r="E11" s="692"/>
      <c r="F11" s="692"/>
      <c r="G11" s="692"/>
      <c r="H11" s="696" t="s">
        <v>22</v>
      </c>
      <c r="I11" s="697"/>
      <c r="J11" s="698"/>
      <c r="K11" s="466"/>
      <c r="L11" s="467"/>
      <c r="M11" s="467"/>
      <c r="N11" s="467"/>
      <c r="O11" s="467"/>
      <c r="P11" s="467"/>
      <c r="Q11" s="23" t="s">
        <v>23</v>
      </c>
      <c r="R11" s="24"/>
      <c r="S11" s="468"/>
      <c r="T11" s="468"/>
      <c r="U11" s="469"/>
      <c r="V11" s="696" t="s">
        <v>24</v>
      </c>
      <c r="W11" s="697"/>
      <c r="X11" s="698"/>
      <c r="Y11" s="699"/>
      <c r="Z11" s="700"/>
      <c r="AA11" s="700"/>
      <c r="AB11" s="700"/>
      <c r="AC11" s="700"/>
      <c r="AD11" s="700"/>
      <c r="AE11" s="700"/>
      <c r="AF11" s="700"/>
      <c r="AG11" s="700"/>
      <c r="AH11" s="701"/>
    </row>
    <row r="12" spans="1:34" s="75" customFormat="1" ht="15" customHeight="1" x14ac:dyDescent="0.15">
      <c r="A12" s="681"/>
      <c r="B12" s="682"/>
      <c r="C12" s="692"/>
      <c r="D12" s="692"/>
      <c r="E12" s="692"/>
      <c r="F12" s="692"/>
      <c r="G12" s="692"/>
      <c r="H12" s="471" t="s">
        <v>25</v>
      </c>
      <c r="I12" s="471"/>
      <c r="J12" s="471"/>
      <c r="K12" s="699"/>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1"/>
    </row>
    <row r="13" spans="1:34" s="75" customFormat="1" ht="15" customHeight="1" x14ac:dyDescent="0.15">
      <c r="A13" s="719" t="s">
        <v>63</v>
      </c>
      <c r="B13" s="720"/>
      <c r="C13" s="692" t="s">
        <v>7</v>
      </c>
      <c r="D13" s="692"/>
      <c r="E13" s="692"/>
      <c r="F13" s="692"/>
      <c r="G13" s="692"/>
      <c r="H13" s="711"/>
      <c r="I13" s="711"/>
      <c r="J13" s="711"/>
      <c r="K13" s="711"/>
      <c r="L13" s="711"/>
      <c r="M13" s="711"/>
      <c r="N13" s="711"/>
      <c r="O13" s="711"/>
      <c r="P13" s="692" t="s">
        <v>40</v>
      </c>
      <c r="Q13" s="692"/>
      <c r="R13" s="692"/>
      <c r="S13" s="479" t="s">
        <v>10</v>
      </c>
      <c r="T13" s="480"/>
      <c r="U13" s="480"/>
      <c r="V13" s="480"/>
      <c r="W13" s="676"/>
      <c r="X13" s="676"/>
      <c r="Y13" s="84" t="s">
        <v>11</v>
      </c>
      <c r="Z13" s="676"/>
      <c r="AA13" s="676"/>
      <c r="AB13" s="21" t="s">
        <v>12</v>
      </c>
      <c r="AC13" s="673"/>
      <c r="AD13" s="673"/>
      <c r="AE13" s="673"/>
      <c r="AF13" s="673"/>
      <c r="AG13" s="673"/>
      <c r="AH13" s="675"/>
    </row>
    <row r="14" spans="1:34" s="75" customFormat="1" ht="21" customHeight="1" x14ac:dyDescent="0.15">
      <c r="A14" s="679"/>
      <c r="B14" s="680"/>
      <c r="C14" s="692" t="s">
        <v>64</v>
      </c>
      <c r="D14" s="692"/>
      <c r="E14" s="692"/>
      <c r="F14" s="692"/>
      <c r="G14" s="692"/>
      <c r="H14" s="711"/>
      <c r="I14" s="711"/>
      <c r="J14" s="711"/>
      <c r="K14" s="711"/>
      <c r="L14" s="711"/>
      <c r="M14" s="711"/>
      <c r="N14" s="711"/>
      <c r="O14" s="711"/>
      <c r="P14" s="692"/>
      <c r="Q14" s="692"/>
      <c r="R14" s="692"/>
      <c r="S14" s="712"/>
      <c r="T14" s="713"/>
      <c r="U14" s="713"/>
      <c r="V14" s="713"/>
      <c r="W14" s="713"/>
      <c r="X14" s="713"/>
      <c r="Y14" s="713"/>
      <c r="Z14" s="713"/>
      <c r="AA14" s="713"/>
      <c r="AB14" s="713"/>
      <c r="AC14" s="713"/>
      <c r="AD14" s="713"/>
      <c r="AE14" s="713"/>
      <c r="AF14" s="713"/>
      <c r="AG14" s="713"/>
      <c r="AH14" s="714"/>
    </row>
    <row r="15" spans="1:34" s="75" customFormat="1" ht="19.5" customHeight="1" x14ac:dyDescent="0.15">
      <c r="A15" s="679"/>
      <c r="B15" s="680"/>
      <c r="C15" s="692" t="s">
        <v>65</v>
      </c>
      <c r="D15" s="692"/>
      <c r="E15" s="692"/>
      <c r="F15" s="692"/>
      <c r="G15" s="692"/>
      <c r="H15" s="718"/>
      <c r="I15" s="718"/>
      <c r="J15" s="718"/>
      <c r="K15" s="718"/>
      <c r="L15" s="718"/>
      <c r="M15" s="718"/>
      <c r="N15" s="718"/>
      <c r="O15" s="718"/>
      <c r="P15" s="692"/>
      <c r="Q15" s="692"/>
      <c r="R15" s="692"/>
      <c r="S15" s="715"/>
      <c r="T15" s="716"/>
      <c r="U15" s="716"/>
      <c r="V15" s="716"/>
      <c r="W15" s="716"/>
      <c r="X15" s="716"/>
      <c r="Y15" s="716"/>
      <c r="Z15" s="716"/>
      <c r="AA15" s="716"/>
      <c r="AB15" s="716"/>
      <c r="AC15" s="716"/>
      <c r="AD15" s="716"/>
      <c r="AE15" s="716"/>
      <c r="AF15" s="716"/>
      <c r="AG15" s="716"/>
      <c r="AH15" s="717"/>
    </row>
    <row r="16" spans="1:34" s="75" customFormat="1" ht="29.25" customHeight="1" x14ac:dyDescent="0.15">
      <c r="A16" s="679"/>
      <c r="B16" s="680"/>
      <c r="C16" s="727" t="s">
        <v>117</v>
      </c>
      <c r="D16" s="727"/>
      <c r="E16" s="727"/>
      <c r="F16" s="727"/>
      <c r="G16" s="727"/>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820"/>
    </row>
    <row r="17" spans="1:34" s="75" customFormat="1" ht="33.75" customHeight="1" x14ac:dyDescent="0.15">
      <c r="A17" s="679"/>
      <c r="B17" s="680"/>
      <c r="C17" s="721" t="s">
        <v>153</v>
      </c>
      <c r="D17" s="721"/>
      <c r="E17" s="721"/>
      <c r="F17" s="702" t="s">
        <v>152</v>
      </c>
      <c r="G17" s="702"/>
      <c r="H17" s="702"/>
      <c r="I17" s="702"/>
      <c r="J17" s="702"/>
      <c r="K17" s="702"/>
      <c r="L17" s="702"/>
      <c r="M17" s="702"/>
      <c r="N17" s="702"/>
      <c r="O17" s="702"/>
      <c r="P17" s="702"/>
      <c r="Q17" s="702"/>
      <c r="R17" s="702"/>
      <c r="S17" s="702"/>
      <c r="T17" s="702"/>
      <c r="U17" s="702"/>
      <c r="V17" s="702"/>
      <c r="W17" s="702"/>
      <c r="X17" s="702"/>
      <c r="Y17" s="702"/>
      <c r="Z17" s="702"/>
      <c r="AA17" s="702"/>
      <c r="AB17" s="702"/>
      <c r="AC17" s="702"/>
      <c r="AD17" s="702"/>
      <c r="AE17" s="702"/>
      <c r="AF17" s="702"/>
      <c r="AG17" s="702"/>
      <c r="AH17" s="723"/>
    </row>
    <row r="18" spans="1:34" s="75" customFormat="1" ht="24.75" customHeight="1" x14ac:dyDescent="0.15">
      <c r="A18" s="679"/>
      <c r="B18" s="680"/>
      <c r="C18" s="721"/>
      <c r="D18" s="721"/>
      <c r="E18" s="721"/>
      <c r="F18" s="721" t="s">
        <v>154</v>
      </c>
      <c r="G18" s="721"/>
      <c r="H18" s="721"/>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c r="AF18" s="721"/>
      <c r="AG18" s="721"/>
      <c r="AH18" s="724"/>
    </row>
    <row r="19" spans="1:34" s="75" customFormat="1" ht="27" customHeight="1" thickBot="1" x14ac:dyDescent="0.2">
      <c r="A19" s="679"/>
      <c r="B19" s="680"/>
      <c r="C19" s="722"/>
      <c r="D19" s="722"/>
      <c r="E19" s="722"/>
      <c r="F19" s="722"/>
      <c r="G19" s="722"/>
      <c r="H19" s="722"/>
      <c r="I19" s="722"/>
      <c r="J19" s="722"/>
      <c r="K19" s="725"/>
      <c r="L19" s="725"/>
      <c r="M19" s="725"/>
      <c r="N19" s="725"/>
      <c r="O19" s="725"/>
      <c r="P19" s="725"/>
      <c r="Q19" s="725"/>
      <c r="R19" s="725"/>
      <c r="S19" s="725"/>
      <c r="T19" s="725"/>
      <c r="U19" s="725"/>
      <c r="V19" s="725"/>
      <c r="W19" s="725"/>
      <c r="X19" s="725"/>
      <c r="Y19" s="725"/>
      <c r="Z19" s="725"/>
      <c r="AA19" s="725"/>
      <c r="AB19" s="725"/>
      <c r="AC19" s="725"/>
      <c r="AD19" s="725"/>
      <c r="AE19" s="725"/>
      <c r="AF19" s="725"/>
      <c r="AG19" s="725"/>
      <c r="AH19" s="726"/>
    </row>
    <row r="20" spans="1:34" s="75" customFormat="1" ht="15" customHeight="1" x14ac:dyDescent="0.15">
      <c r="A20" s="703" t="s">
        <v>79</v>
      </c>
      <c r="B20" s="704"/>
      <c r="C20" s="704"/>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5"/>
    </row>
    <row r="21" spans="1:34" s="99" customFormat="1" ht="15" customHeight="1" thickBot="1" x14ac:dyDescent="0.2">
      <c r="A21" s="706" t="s">
        <v>80</v>
      </c>
      <c r="B21" s="659"/>
      <c r="C21" s="659"/>
      <c r="D21" s="659"/>
      <c r="E21" s="659"/>
      <c r="F21" s="659"/>
      <c r="G21" s="659"/>
      <c r="H21" s="659"/>
      <c r="I21" s="659"/>
      <c r="J21" s="659"/>
      <c r="K21" s="659"/>
      <c r="L21" s="659"/>
      <c r="M21" s="660"/>
      <c r="N21" s="707"/>
      <c r="O21" s="708"/>
      <c r="P21" s="708"/>
      <c r="Q21" s="102"/>
      <c r="R21" s="102"/>
      <c r="S21" s="103" t="s">
        <v>81</v>
      </c>
      <c r="T21" s="659" t="s">
        <v>82</v>
      </c>
      <c r="U21" s="659"/>
      <c r="V21" s="659"/>
      <c r="W21" s="659"/>
      <c r="X21" s="659"/>
      <c r="Y21" s="659"/>
      <c r="Z21" s="659"/>
      <c r="AA21" s="659"/>
      <c r="AB21" s="659"/>
      <c r="AC21" s="660"/>
      <c r="AD21" s="709"/>
      <c r="AE21" s="710"/>
      <c r="AF21" s="710"/>
      <c r="AG21" s="102" t="s">
        <v>83</v>
      </c>
      <c r="AH21" s="77"/>
    </row>
    <row r="22" spans="1:34" s="75" customFormat="1" ht="14.25" customHeight="1" x14ac:dyDescent="0.15">
      <c r="A22" s="728" t="s">
        <v>84</v>
      </c>
      <c r="B22" s="731" t="s">
        <v>66</v>
      </c>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2"/>
    </row>
    <row r="23" spans="1:34" s="75" customFormat="1" ht="21.2" customHeight="1" x14ac:dyDescent="0.15">
      <c r="A23" s="729"/>
      <c r="B23" s="733" t="s">
        <v>67</v>
      </c>
      <c r="C23" s="673"/>
      <c r="D23" s="673"/>
      <c r="E23" s="673"/>
      <c r="F23" s="673"/>
      <c r="G23" s="673"/>
      <c r="H23" s="673"/>
      <c r="I23" s="673"/>
      <c r="J23" s="674"/>
      <c r="K23" s="686" t="s">
        <v>85</v>
      </c>
      <c r="L23" s="687"/>
      <c r="M23" s="687"/>
      <c r="N23" s="687"/>
      <c r="O23" s="687"/>
      <c r="P23" s="688"/>
      <c r="Q23" s="686" t="s">
        <v>74</v>
      </c>
      <c r="R23" s="687"/>
      <c r="S23" s="687"/>
      <c r="T23" s="687"/>
      <c r="U23" s="687"/>
      <c r="V23" s="687"/>
      <c r="W23" s="692" t="s">
        <v>75</v>
      </c>
      <c r="X23" s="692"/>
      <c r="Y23" s="692"/>
      <c r="Z23" s="692"/>
      <c r="AA23" s="692"/>
      <c r="AB23" s="692"/>
      <c r="AC23" s="737" t="s">
        <v>86</v>
      </c>
      <c r="AD23" s="687"/>
      <c r="AE23" s="687"/>
      <c r="AF23" s="687"/>
      <c r="AG23" s="687"/>
      <c r="AH23" s="738"/>
    </row>
    <row r="24" spans="1:34" s="75" customFormat="1" ht="16.350000000000001" customHeight="1" x14ac:dyDescent="0.15">
      <c r="A24" s="729"/>
      <c r="B24" s="734"/>
      <c r="C24" s="735"/>
      <c r="D24" s="735"/>
      <c r="E24" s="735"/>
      <c r="F24" s="735"/>
      <c r="G24" s="735"/>
      <c r="H24" s="735"/>
      <c r="I24" s="735"/>
      <c r="J24" s="736"/>
      <c r="K24" s="686" t="s">
        <v>76</v>
      </c>
      <c r="L24" s="687"/>
      <c r="M24" s="688"/>
      <c r="N24" s="686" t="s">
        <v>77</v>
      </c>
      <c r="O24" s="687"/>
      <c r="P24" s="688"/>
      <c r="Q24" s="686" t="s">
        <v>76</v>
      </c>
      <c r="R24" s="687"/>
      <c r="S24" s="688"/>
      <c r="T24" s="686" t="s">
        <v>77</v>
      </c>
      <c r="U24" s="687"/>
      <c r="V24" s="688"/>
      <c r="W24" s="686" t="s">
        <v>76</v>
      </c>
      <c r="X24" s="687"/>
      <c r="Y24" s="688"/>
      <c r="Z24" s="686" t="s">
        <v>77</v>
      </c>
      <c r="AA24" s="687"/>
      <c r="AB24" s="688"/>
      <c r="AC24" s="686" t="s">
        <v>76</v>
      </c>
      <c r="AD24" s="687"/>
      <c r="AE24" s="688"/>
      <c r="AF24" s="686" t="s">
        <v>77</v>
      </c>
      <c r="AG24" s="687"/>
      <c r="AH24" s="738"/>
    </row>
    <row r="25" spans="1:34" s="75" customFormat="1" ht="16.350000000000001" customHeight="1" x14ac:dyDescent="0.15">
      <c r="A25" s="729"/>
      <c r="B25" s="739" t="s">
        <v>68</v>
      </c>
      <c r="C25" s="687"/>
      <c r="D25" s="687"/>
      <c r="E25" s="687"/>
      <c r="F25" s="687"/>
      <c r="G25" s="687"/>
      <c r="H25" s="687"/>
      <c r="I25" s="687"/>
      <c r="J25" s="688"/>
      <c r="K25" s="686"/>
      <c r="L25" s="687"/>
      <c r="M25" s="688"/>
      <c r="N25" s="686"/>
      <c r="O25" s="687"/>
      <c r="P25" s="688"/>
      <c r="Q25" s="686"/>
      <c r="R25" s="687"/>
      <c r="S25" s="688"/>
      <c r="T25" s="686"/>
      <c r="U25" s="687"/>
      <c r="V25" s="688"/>
      <c r="W25" s="686"/>
      <c r="X25" s="687"/>
      <c r="Y25" s="688"/>
      <c r="Z25" s="686"/>
      <c r="AA25" s="687"/>
      <c r="AB25" s="688"/>
      <c r="AC25" s="686"/>
      <c r="AD25" s="687"/>
      <c r="AE25" s="688"/>
      <c r="AF25" s="686"/>
      <c r="AG25" s="687"/>
      <c r="AH25" s="738"/>
    </row>
    <row r="26" spans="1:34" s="75" customFormat="1" ht="16.350000000000001" customHeight="1" x14ac:dyDescent="0.15">
      <c r="A26" s="729"/>
      <c r="B26" s="739" t="s">
        <v>69</v>
      </c>
      <c r="C26" s="687"/>
      <c r="D26" s="687"/>
      <c r="E26" s="687"/>
      <c r="F26" s="687"/>
      <c r="G26" s="687"/>
      <c r="H26" s="687"/>
      <c r="I26" s="687"/>
      <c r="J26" s="688"/>
      <c r="K26" s="686"/>
      <c r="L26" s="687"/>
      <c r="M26" s="688"/>
      <c r="N26" s="686"/>
      <c r="O26" s="687"/>
      <c r="P26" s="688"/>
      <c r="Q26" s="686"/>
      <c r="R26" s="687"/>
      <c r="S26" s="688"/>
      <c r="T26" s="686"/>
      <c r="U26" s="687"/>
      <c r="V26" s="688"/>
      <c r="W26" s="686"/>
      <c r="X26" s="687"/>
      <c r="Y26" s="688"/>
      <c r="Z26" s="686"/>
      <c r="AA26" s="687"/>
      <c r="AB26" s="688"/>
      <c r="AC26" s="686"/>
      <c r="AD26" s="687"/>
      <c r="AE26" s="688"/>
      <c r="AF26" s="686"/>
      <c r="AG26" s="687"/>
      <c r="AH26" s="738"/>
    </row>
    <row r="27" spans="1:34" s="75" customFormat="1" ht="14.25" customHeight="1" x14ac:dyDescent="0.15">
      <c r="A27" s="729"/>
      <c r="B27" s="740" t="s">
        <v>79</v>
      </c>
      <c r="C27" s="741"/>
      <c r="D27" s="741"/>
      <c r="E27" s="741"/>
      <c r="F27" s="741"/>
      <c r="G27" s="741"/>
      <c r="H27" s="741"/>
      <c r="I27" s="741"/>
      <c r="J27" s="741"/>
      <c r="K27" s="741"/>
      <c r="L27" s="741"/>
      <c r="M27" s="741"/>
      <c r="N27" s="741"/>
      <c r="O27" s="741"/>
      <c r="P27" s="741"/>
      <c r="Q27" s="741"/>
      <c r="R27" s="741"/>
      <c r="S27" s="741"/>
      <c r="T27" s="741"/>
      <c r="U27" s="741"/>
      <c r="V27" s="741"/>
      <c r="W27" s="741"/>
      <c r="X27" s="741"/>
      <c r="Y27" s="741"/>
      <c r="Z27" s="741"/>
      <c r="AA27" s="741"/>
      <c r="AB27" s="741"/>
      <c r="AC27" s="741"/>
      <c r="AD27" s="741"/>
      <c r="AE27" s="741"/>
      <c r="AF27" s="741"/>
      <c r="AG27" s="741"/>
      <c r="AH27" s="742"/>
    </row>
    <row r="28" spans="1:34" s="75" customFormat="1" ht="16.350000000000001" customHeight="1" x14ac:dyDescent="0.15">
      <c r="A28" s="730"/>
      <c r="B28" s="743" t="s">
        <v>87</v>
      </c>
      <c r="C28" s="744"/>
      <c r="D28" s="744"/>
      <c r="E28" s="744"/>
      <c r="F28" s="744"/>
      <c r="G28" s="744"/>
      <c r="H28" s="744"/>
      <c r="I28" s="744"/>
      <c r="J28" s="745"/>
      <c r="K28" s="752" t="s">
        <v>88</v>
      </c>
      <c r="L28" s="752"/>
      <c r="M28" s="752"/>
      <c r="N28" s="752" t="s">
        <v>89</v>
      </c>
      <c r="O28" s="752"/>
      <c r="P28" s="752"/>
      <c r="Q28" s="752" t="s">
        <v>90</v>
      </c>
      <c r="R28" s="752"/>
      <c r="S28" s="752"/>
      <c r="T28" s="752" t="s">
        <v>91</v>
      </c>
      <c r="U28" s="752"/>
      <c r="V28" s="752"/>
      <c r="W28" s="752" t="s">
        <v>92</v>
      </c>
      <c r="X28" s="752"/>
      <c r="Y28" s="752"/>
      <c r="Z28" s="752" t="s">
        <v>93</v>
      </c>
      <c r="AA28" s="752"/>
      <c r="AB28" s="752"/>
      <c r="AC28" s="752" t="s">
        <v>94</v>
      </c>
      <c r="AD28" s="752"/>
      <c r="AE28" s="752"/>
      <c r="AF28" s="752" t="s">
        <v>95</v>
      </c>
      <c r="AG28" s="752"/>
      <c r="AH28" s="753"/>
    </row>
    <row r="29" spans="1:34" s="75" customFormat="1" ht="15.6" customHeight="1" x14ac:dyDescent="0.15">
      <c r="A29" s="730"/>
      <c r="B29" s="746"/>
      <c r="C29" s="747"/>
      <c r="D29" s="747"/>
      <c r="E29" s="747"/>
      <c r="F29" s="747"/>
      <c r="G29" s="747"/>
      <c r="H29" s="747"/>
      <c r="I29" s="747"/>
      <c r="J29" s="748"/>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3"/>
    </row>
    <row r="30" spans="1:34" s="75" customFormat="1" ht="15.95" customHeight="1" x14ac:dyDescent="0.15">
      <c r="A30" s="730"/>
      <c r="B30" s="749"/>
      <c r="C30" s="750"/>
      <c r="D30" s="750"/>
      <c r="E30" s="750"/>
      <c r="F30" s="750"/>
      <c r="G30" s="750"/>
      <c r="H30" s="750"/>
      <c r="I30" s="750"/>
      <c r="J30" s="751"/>
      <c r="K30" s="754" t="s">
        <v>96</v>
      </c>
      <c r="L30" s="755"/>
      <c r="M30" s="755"/>
      <c r="N30" s="755"/>
      <c r="O30" s="755"/>
      <c r="P30" s="755"/>
      <c r="Q30" s="755"/>
      <c r="R30" s="755"/>
      <c r="S30" s="756"/>
      <c r="T30" s="757"/>
      <c r="U30" s="758"/>
      <c r="V30" s="758"/>
      <c r="W30" s="758"/>
      <c r="X30" s="758"/>
      <c r="Y30" s="758"/>
      <c r="Z30" s="758"/>
      <c r="AA30" s="758"/>
      <c r="AB30" s="758"/>
      <c r="AC30" s="758"/>
      <c r="AD30" s="758"/>
      <c r="AE30" s="758"/>
      <c r="AF30" s="758"/>
      <c r="AG30" s="758"/>
      <c r="AH30" s="759"/>
    </row>
    <row r="31" spans="1:34" s="75" customFormat="1" ht="15.95" customHeight="1" x14ac:dyDescent="0.15">
      <c r="A31" s="730"/>
      <c r="B31" s="760" t="s">
        <v>97</v>
      </c>
      <c r="C31" s="761"/>
      <c r="D31" s="762"/>
      <c r="E31" s="762"/>
      <c r="F31" s="762"/>
      <c r="G31" s="762"/>
      <c r="H31" s="762"/>
      <c r="I31" s="762"/>
      <c r="J31" s="762"/>
      <c r="K31" s="763"/>
      <c r="L31" s="764"/>
      <c r="M31" s="764"/>
      <c r="N31" s="764"/>
      <c r="O31" s="764"/>
      <c r="P31" s="765" t="s">
        <v>98</v>
      </c>
      <c r="Q31" s="765"/>
      <c r="R31" s="758"/>
      <c r="S31" s="758"/>
      <c r="T31" s="758"/>
      <c r="U31" s="758"/>
      <c r="V31" s="765" t="s">
        <v>59</v>
      </c>
      <c r="W31" s="765"/>
      <c r="X31" s="764"/>
      <c r="Y31" s="764"/>
      <c r="Z31" s="764"/>
      <c r="AA31" s="764"/>
      <c r="AB31" s="765" t="s">
        <v>98</v>
      </c>
      <c r="AC31" s="765"/>
      <c r="AD31" s="758"/>
      <c r="AE31" s="758"/>
      <c r="AF31" s="758"/>
      <c r="AG31" s="758"/>
      <c r="AH31" s="759"/>
    </row>
    <row r="32" spans="1:34" s="75" customFormat="1" ht="15.95" customHeight="1" x14ac:dyDescent="0.15">
      <c r="A32" s="730"/>
      <c r="B32" s="78"/>
      <c r="C32" s="79"/>
      <c r="D32" s="766" t="s">
        <v>99</v>
      </c>
      <c r="E32" s="766"/>
      <c r="F32" s="767"/>
      <c r="G32" s="772" t="s">
        <v>100</v>
      </c>
      <c r="H32" s="773"/>
      <c r="I32" s="773"/>
      <c r="J32" s="774"/>
      <c r="K32" s="763"/>
      <c r="L32" s="764"/>
      <c r="M32" s="764"/>
      <c r="N32" s="764"/>
      <c r="O32" s="764"/>
      <c r="P32" s="765" t="s">
        <v>98</v>
      </c>
      <c r="Q32" s="765"/>
      <c r="R32" s="758"/>
      <c r="S32" s="758"/>
      <c r="T32" s="758"/>
      <c r="U32" s="758"/>
      <c r="V32" s="765" t="s">
        <v>59</v>
      </c>
      <c r="W32" s="765"/>
      <c r="X32" s="764"/>
      <c r="Y32" s="764"/>
      <c r="Z32" s="764"/>
      <c r="AA32" s="764"/>
      <c r="AB32" s="765" t="s">
        <v>98</v>
      </c>
      <c r="AC32" s="765"/>
      <c r="AD32" s="758"/>
      <c r="AE32" s="758"/>
      <c r="AF32" s="758"/>
      <c r="AG32" s="758"/>
      <c r="AH32" s="759"/>
    </row>
    <row r="33" spans="1:34" s="75" customFormat="1" ht="15.95" customHeight="1" x14ac:dyDescent="0.15">
      <c r="A33" s="730"/>
      <c r="B33" s="78"/>
      <c r="C33" s="79"/>
      <c r="D33" s="768"/>
      <c r="E33" s="768"/>
      <c r="F33" s="769"/>
      <c r="G33" s="772" t="s">
        <v>94</v>
      </c>
      <c r="H33" s="773"/>
      <c r="I33" s="773"/>
      <c r="J33" s="774"/>
      <c r="K33" s="763"/>
      <c r="L33" s="764"/>
      <c r="M33" s="764"/>
      <c r="N33" s="764"/>
      <c r="O33" s="764"/>
      <c r="P33" s="765" t="s">
        <v>98</v>
      </c>
      <c r="Q33" s="765"/>
      <c r="R33" s="758"/>
      <c r="S33" s="758"/>
      <c r="T33" s="758"/>
      <c r="U33" s="758"/>
      <c r="V33" s="765" t="s">
        <v>59</v>
      </c>
      <c r="W33" s="765"/>
      <c r="X33" s="764"/>
      <c r="Y33" s="764"/>
      <c r="Z33" s="764"/>
      <c r="AA33" s="764"/>
      <c r="AB33" s="765" t="s">
        <v>98</v>
      </c>
      <c r="AC33" s="765"/>
      <c r="AD33" s="758"/>
      <c r="AE33" s="758"/>
      <c r="AF33" s="758"/>
      <c r="AG33" s="758"/>
      <c r="AH33" s="759"/>
    </row>
    <row r="34" spans="1:34" s="75" customFormat="1" ht="15.95" customHeight="1" x14ac:dyDescent="0.15">
      <c r="A34" s="729"/>
      <c r="B34" s="80"/>
      <c r="C34" s="81"/>
      <c r="D34" s="770"/>
      <c r="E34" s="770"/>
      <c r="F34" s="771"/>
      <c r="G34" s="772" t="s">
        <v>101</v>
      </c>
      <c r="H34" s="773"/>
      <c r="I34" s="773"/>
      <c r="J34" s="774"/>
      <c r="K34" s="763"/>
      <c r="L34" s="764"/>
      <c r="M34" s="764"/>
      <c r="N34" s="764"/>
      <c r="O34" s="764"/>
      <c r="P34" s="765" t="s">
        <v>98</v>
      </c>
      <c r="Q34" s="765"/>
      <c r="R34" s="758"/>
      <c r="S34" s="758"/>
      <c r="T34" s="758"/>
      <c r="U34" s="758"/>
      <c r="V34" s="765" t="s">
        <v>59</v>
      </c>
      <c r="W34" s="765"/>
      <c r="X34" s="764"/>
      <c r="Y34" s="764"/>
      <c r="Z34" s="764"/>
      <c r="AA34" s="764"/>
      <c r="AB34" s="765" t="s">
        <v>98</v>
      </c>
      <c r="AC34" s="765"/>
      <c r="AD34" s="758"/>
      <c r="AE34" s="758"/>
      <c r="AF34" s="758"/>
      <c r="AG34" s="758"/>
      <c r="AH34" s="759"/>
    </row>
    <row r="35" spans="1:34" s="75" customFormat="1" ht="16.350000000000001" customHeight="1" x14ac:dyDescent="0.15">
      <c r="A35" s="729"/>
      <c r="B35" s="783" t="s">
        <v>102</v>
      </c>
      <c r="C35" s="762"/>
      <c r="D35" s="762"/>
      <c r="E35" s="762"/>
      <c r="F35" s="762"/>
      <c r="G35" s="762"/>
      <c r="H35" s="762"/>
      <c r="I35" s="762"/>
      <c r="J35" s="762"/>
      <c r="K35" s="763"/>
      <c r="L35" s="764"/>
      <c r="M35" s="764"/>
      <c r="N35" s="764"/>
      <c r="O35" s="764"/>
      <c r="P35" s="765" t="s">
        <v>98</v>
      </c>
      <c r="Q35" s="765"/>
      <c r="R35" s="758"/>
      <c r="S35" s="758"/>
      <c r="T35" s="758"/>
      <c r="U35" s="758"/>
      <c r="V35" s="765" t="s">
        <v>59</v>
      </c>
      <c r="W35" s="765"/>
      <c r="X35" s="764"/>
      <c r="Y35" s="764"/>
      <c r="Z35" s="764"/>
      <c r="AA35" s="764"/>
      <c r="AB35" s="765" t="s">
        <v>98</v>
      </c>
      <c r="AC35" s="765"/>
      <c r="AD35" s="758"/>
      <c r="AE35" s="758"/>
      <c r="AF35" s="758"/>
      <c r="AG35" s="758"/>
      <c r="AH35" s="759"/>
    </row>
    <row r="36" spans="1:34" s="75" customFormat="1" ht="16.350000000000001" customHeight="1" thickBot="1" x14ac:dyDescent="0.2">
      <c r="A36" s="729"/>
      <c r="B36" s="775" t="s">
        <v>103</v>
      </c>
      <c r="C36" s="776"/>
      <c r="D36" s="776"/>
      <c r="E36" s="776"/>
      <c r="F36" s="776"/>
      <c r="G36" s="776"/>
      <c r="H36" s="776"/>
      <c r="I36" s="776"/>
      <c r="J36" s="776"/>
      <c r="K36" s="777"/>
      <c r="L36" s="778"/>
      <c r="M36" s="778"/>
      <c r="N36" s="778"/>
      <c r="O36" s="778"/>
      <c r="P36" s="778"/>
      <c r="Q36" s="778"/>
      <c r="R36" s="778"/>
      <c r="S36" s="778"/>
      <c r="T36" s="779" t="s">
        <v>104</v>
      </c>
      <c r="U36" s="779"/>
      <c r="V36" s="780"/>
      <c r="W36" s="781"/>
      <c r="X36" s="781"/>
      <c r="Y36" s="781"/>
      <c r="Z36" s="781"/>
      <c r="AA36" s="781"/>
      <c r="AB36" s="781"/>
      <c r="AC36" s="781"/>
      <c r="AD36" s="781"/>
      <c r="AE36" s="781"/>
      <c r="AF36" s="781"/>
      <c r="AG36" s="781"/>
      <c r="AH36" s="782"/>
    </row>
    <row r="37" spans="1:34" s="75" customFormat="1" ht="14.25" customHeight="1" x14ac:dyDescent="0.15">
      <c r="A37" s="728" t="s">
        <v>105</v>
      </c>
      <c r="B37" s="731" t="s">
        <v>66</v>
      </c>
      <c r="C37" s="731"/>
      <c r="D37" s="731"/>
      <c r="E37" s="731"/>
      <c r="F37" s="731"/>
      <c r="G37" s="731"/>
      <c r="H37" s="731"/>
      <c r="I37" s="731"/>
      <c r="J37" s="731"/>
      <c r="K37" s="731"/>
      <c r="L37" s="731"/>
      <c r="M37" s="731"/>
      <c r="N37" s="731"/>
      <c r="O37" s="731"/>
      <c r="P37" s="731"/>
      <c r="Q37" s="731"/>
      <c r="R37" s="731"/>
      <c r="S37" s="731"/>
      <c r="T37" s="731"/>
      <c r="U37" s="731"/>
      <c r="V37" s="731"/>
      <c r="W37" s="731"/>
      <c r="X37" s="731"/>
      <c r="Y37" s="731"/>
      <c r="Z37" s="731"/>
      <c r="AA37" s="731"/>
      <c r="AB37" s="731"/>
      <c r="AC37" s="731"/>
      <c r="AD37" s="731"/>
      <c r="AE37" s="731"/>
      <c r="AF37" s="731"/>
      <c r="AG37" s="731"/>
      <c r="AH37" s="732"/>
    </row>
    <row r="38" spans="1:34" s="75" customFormat="1" ht="21.2" customHeight="1" x14ac:dyDescent="0.15">
      <c r="A38" s="729"/>
      <c r="B38" s="733" t="s">
        <v>67</v>
      </c>
      <c r="C38" s="673"/>
      <c r="D38" s="673"/>
      <c r="E38" s="673"/>
      <c r="F38" s="673"/>
      <c r="G38" s="673"/>
      <c r="H38" s="673"/>
      <c r="I38" s="673"/>
      <c r="J38" s="674"/>
      <c r="K38" s="686" t="s">
        <v>85</v>
      </c>
      <c r="L38" s="687"/>
      <c r="M38" s="687"/>
      <c r="N38" s="687"/>
      <c r="O38" s="687"/>
      <c r="P38" s="688"/>
      <c r="Q38" s="686" t="s">
        <v>74</v>
      </c>
      <c r="R38" s="687"/>
      <c r="S38" s="687"/>
      <c r="T38" s="687"/>
      <c r="U38" s="687"/>
      <c r="V38" s="687"/>
      <c r="W38" s="692" t="s">
        <v>75</v>
      </c>
      <c r="X38" s="692"/>
      <c r="Y38" s="692"/>
      <c r="Z38" s="692"/>
      <c r="AA38" s="692"/>
      <c r="AB38" s="692"/>
      <c r="AC38" s="737" t="s">
        <v>86</v>
      </c>
      <c r="AD38" s="687"/>
      <c r="AE38" s="687"/>
      <c r="AF38" s="687"/>
      <c r="AG38" s="687"/>
      <c r="AH38" s="738"/>
    </row>
    <row r="39" spans="1:34" s="75" customFormat="1" ht="16.350000000000001" customHeight="1" x14ac:dyDescent="0.15">
      <c r="A39" s="729"/>
      <c r="B39" s="734"/>
      <c r="C39" s="735"/>
      <c r="D39" s="735"/>
      <c r="E39" s="735"/>
      <c r="F39" s="735"/>
      <c r="G39" s="735"/>
      <c r="H39" s="735"/>
      <c r="I39" s="735"/>
      <c r="J39" s="736"/>
      <c r="K39" s="686" t="s">
        <v>76</v>
      </c>
      <c r="L39" s="687"/>
      <c r="M39" s="688"/>
      <c r="N39" s="686" t="s">
        <v>77</v>
      </c>
      <c r="O39" s="687"/>
      <c r="P39" s="688"/>
      <c r="Q39" s="686" t="s">
        <v>76</v>
      </c>
      <c r="R39" s="687"/>
      <c r="S39" s="688"/>
      <c r="T39" s="686" t="s">
        <v>77</v>
      </c>
      <c r="U39" s="687"/>
      <c r="V39" s="688"/>
      <c r="W39" s="686" t="s">
        <v>76</v>
      </c>
      <c r="X39" s="687"/>
      <c r="Y39" s="688"/>
      <c r="Z39" s="686" t="s">
        <v>77</v>
      </c>
      <c r="AA39" s="687"/>
      <c r="AB39" s="688"/>
      <c r="AC39" s="686" t="s">
        <v>76</v>
      </c>
      <c r="AD39" s="687"/>
      <c r="AE39" s="688"/>
      <c r="AF39" s="686" t="s">
        <v>77</v>
      </c>
      <c r="AG39" s="687"/>
      <c r="AH39" s="738"/>
    </row>
    <row r="40" spans="1:34" s="75" customFormat="1" ht="16.350000000000001" customHeight="1" x14ac:dyDescent="0.15">
      <c r="A40" s="729"/>
      <c r="B40" s="739" t="s">
        <v>68</v>
      </c>
      <c r="C40" s="687"/>
      <c r="D40" s="687"/>
      <c r="E40" s="687"/>
      <c r="F40" s="687"/>
      <c r="G40" s="687"/>
      <c r="H40" s="687"/>
      <c r="I40" s="687"/>
      <c r="J40" s="688"/>
      <c r="K40" s="686"/>
      <c r="L40" s="687"/>
      <c r="M40" s="688"/>
      <c r="N40" s="686"/>
      <c r="O40" s="687"/>
      <c r="P40" s="688"/>
      <c r="Q40" s="686"/>
      <c r="R40" s="687"/>
      <c r="S40" s="688"/>
      <c r="T40" s="686"/>
      <c r="U40" s="687"/>
      <c r="V40" s="688"/>
      <c r="W40" s="686"/>
      <c r="X40" s="687"/>
      <c r="Y40" s="688"/>
      <c r="Z40" s="686"/>
      <c r="AA40" s="687"/>
      <c r="AB40" s="688"/>
      <c r="AC40" s="686"/>
      <c r="AD40" s="687"/>
      <c r="AE40" s="688"/>
      <c r="AF40" s="686"/>
      <c r="AG40" s="687"/>
      <c r="AH40" s="738"/>
    </row>
    <row r="41" spans="1:34" s="75" customFormat="1" ht="16.350000000000001" customHeight="1" x14ac:dyDescent="0.15">
      <c r="A41" s="729"/>
      <c r="B41" s="739" t="s">
        <v>69</v>
      </c>
      <c r="C41" s="687"/>
      <c r="D41" s="687"/>
      <c r="E41" s="687"/>
      <c r="F41" s="687"/>
      <c r="G41" s="687"/>
      <c r="H41" s="687"/>
      <c r="I41" s="687"/>
      <c r="J41" s="688"/>
      <c r="K41" s="686"/>
      <c r="L41" s="687"/>
      <c r="M41" s="688"/>
      <c r="N41" s="686"/>
      <c r="O41" s="687"/>
      <c r="P41" s="688"/>
      <c r="Q41" s="686"/>
      <c r="R41" s="687"/>
      <c r="S41" s="688"/>
      <c r="T41" s="686"/>
      <c r="U41" s="687"/>
      <c r="V41" s="688"/>
      <c r="W41" s="686"/>
      <c r="X41" s="687"/>
      <c r="Y41" s="688"/>
      <c r="Z41" s="686"/>
      <c r="AA41" s="687"/>
      <c r="AB41" s="688"/>
      <c r="AC41" s="686"/>
      <c r="AD41" s="687"/>
      <c r="AE41" s="688"/>
      <c r="AF41" s="686"/>
      <c r="AG41" s="687"/>
      <c r="AH41" s="738"/>
    </row>
    <row r="42" spans="1:34" s="75" customFormat="1" ht="14.25" customHeight="1" x14ac:dyDescent="0.15">
      <c r="A42" s="729"/>
      <c r="B42" s="741" t="s">
        <v>79</v>
      </c>
      <c r="C42" s="741"/>
      <c r="D42" s="741"/>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1"/>
      <c r="AF42" s="741"/>
      <c r="AG42" s="741"/>
      <c r="AH42" s="742"/>
    </row>
    <row r="43" spans="1:34" s="75" customFormat="1" ht="16.350000000000001" customHeight="1" x14ac:dyDescent="0.15">
      <c r="A43" s="730"/>
      <c r="B43" s="743" t="s">
        <v>87</v>
      </c>
      <c r="C43" s="744"/>
      <c r="D43" s="744"/>
      <c r="E43" s="744"/>
      <c r="F43" s="744"/>
      <c r="G43" s="744"/>
      <c r="H43" s="744"/>
      <c r="I43" s="744"/>
      <c r="J43" s="745"/>
      <c r="K43" s="752" t="s">
        <v>88</v>
      </c>
      <c r="L43" s="752"/>
      <c r="M43" s="752"/>
      <c r="N43" s="752" t="s">
        <v>89</v>
      </c>
      <c r="O43" s="752"/>
      <c r="P43" s="752"/>
      <c r="Q43" s="752" t="s">
        <v>90</v>
      </c>
      <c r="R43" s="752"/>
      <c r="S43" s="752"/>
      <c r="T43" s="752" t="s">
        <v>91</v>
      </c>
      <c r="U43" s="752"/>
      <c r="V43" s="752"/>
      <c r="W43" s="752" t="s">
        <v>92</v>
      </c>
      <c r="X43" s="752"/>
      <c r="Y43" s="752"/>
      <c r="Z43" s="752" t="s">
        <v>93</v>
      </c>
      <c r="AA43" s="752"/>
      <c r="AB43" s="752"/>
      <c r="AC43" s="752" t="s">
        <v>94</v>
      </c>
      <c r="AD43" s="752"/>
      <c r="AE43" s="752"/>
      <c r="AF43" s="752" t="s">
        <v>95</v>
      </c>
      <c r="AG43" s="752"/>
      <c r="AH43" s="753"/>
    </row>
    <row r="44" spans="1:34" s="75" customFormat="1" ht="15.6" customHeight="1" x14ac:dyDescent="0.15">
      <c r="A44" s="730"/>
      <c r="B44" s="746"/>
      <c r="C44" s="747"/>
      <c r="D44" s="747"/>
      <c r="E44" s="747"/>
      <c r="F44" s="747"/>
      <c r="G44" s="747"/>
      <c r="H44" s="747"/>
      <c r="I44" s="747"/>
      <c r="J44" s="748"/>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3"/>
    </row>
    <row r="45" spans="1:34" s="75" customFormat="1" ht="15.95" customHeight="1" x14ac:dyDescent="0.15">
      <c r="A45" s="730"/>
      <c r="B45" s="749"/>
      <c r="C45" s="750"/>
      <c r="D45" s="750"/>
      <c r="E45" s="750"/>
      <c r="F45" s="750"/>
      <c r="G45" s="750"/>
      <c r="H45" s="750"/>
      <c r="I45" s="750"/>
      <c r="J45" s="751"/>
      <c r="K45" s="754" t="s">
        <v>96</v>
      </c>
      <c r="L45" s="755"/>
      <c r="M45" s="755"/>
      <c r="N45" s="755"/>
      <c r="O45" s="755"/>
      <c r="P45" s="755"/>
      <c r="Q45" s="755"/>
      <c r="R45" s="755"/>
      <c r="S45" s="756"/>
      <c r="T45" s="757"/>
      <c r="U45" s="758"/>
      <c r="V45" s="758"/>
      <c r="W45" s="758"/>
      <c r="X45" s="758"/>
      <c r="Y45" s="758"/>
      <c r="Z45" s="758"/>
      <c r="AA45" s="758"/>
      <c r="AB45" s="758"/>
      <c r="AC45" s="758"/>
      <c r="AD45" s="758"/>
      <c r="AE45" s="758"/>
      <c r="AF45" s="758"/>
      <c r="AG45" s="758"/>
      <c r="AH45" s="759"/>
    </row>
    <row r="46" spans="1:34" s="75" customFormat="1" ht="15.95" customHeight="1" x14ac:dyDescent="0.15">
      <c r="A46" s="730"/>
      <c r="B46" s="760" t="s">
        <v>97</v>
      </c>
      <c r="C46" s="761"/>
      <c r="D46" s="762"/>
      <c r="E46" s="762"/>
      <c r="F46" s="762"/>
      <c r="G46" s="762"/>
      <c r="H46" s="762"/>
      <c r="I46" s="762"/>
      <c r="J46" s="762"/>
      <c r="K46" s="763"/>
      <c r="L46" s="764"/>
      <c r="M46" s="764"/>
      <c r="N46" s="764"/>
      <c r="O46" s="764"/>
      <c r="P46" s="765" t="s">
        <v>98</v>
      </c>
      <c r="Q46" s="765"/>
      <c r="R46" s="758"/>
      <c r="S46" s="758"/>
      <c r="T46" s="758"/>
      <c r="U46" s="758"/>
      <c r="V46" s="765" t="s">
        <v>59</v>
      </c>
      <c r="W46" s="765"/>
      <c r="X46" s="764"/>
      <c r="Y46" s="764"/>
      <c r="Z46" s="764"/>
      <c r="AA46" s="764"/>
      <c r="AB46" s="765" t="s">
        <v>98</v>
      </c>
      <c r="AC46" s="765"/>
      <c r="AD46" s="758"/>
      <c r="AE46" s="758"/>
      <c r="AF46" s="758"/>
      <c r="AG46" s="758"/>
      <c r="AH46" s="759"/>
    </row>
    <row r="47" spans="1:34" s="75" customFormat="1" ht="15.95" customHeight="1" x14ac:dyDescent="0.15">
      <c r="A47" s="730"/>
      <c r="B47" s="78"/>
      <c r="C47" s="79"/>
      <c r="D47" s="766" t="s">
        <v>99</v>
      </c>
      <c r="E47" s="766"/>
      <c r="F47" s="767"/>
      <c r="G47" s="772" t="s">
        <v>100</v>
      </c>
      <c r="H47" s="773"/>
      <c r="I47" s="773"/>
      <c r="J47" s="774"/>
      <c r="K47" s="763"/>
      <c r="L47" s="764"/>
      <c r="M47" s="764"/>
      <c r="N47" s="764"/>
      <c r="O47" s="764"/>
      <c r="P47" s="765" t="s">
        <v>98</v>
      </c>
      <c r="Q47" s="765"/>
      <c r="R47" s="758"/>
      <c r="S47" s="758"/>
      <c r="T47" s="758"/>
      <c r="U47" s="758"/>
      <c r="V47" s="765" t="s">
        <v>59</v>
      </c>
      <c r="W47" s="765"/>
      <c r="X47" s="764"/>
      <c r="Y47" s="764"/>
      <c r="Z47" s="764"/>
      <c r="AA47" s="764"/>
      <c r="AB47" s="765" t="s">
        <v>98</v>
      </c>
      <c r="AC47" s="765"/>
      <c r="AD47" s="758"/>
      <c r="AE47" s="758"/>
      <c r="AF47" s="758"/>
      <c r="AG47" s="758"/>
      <c r="AH47" s="759"/>
    </row>
    <row r="48" spans="1:34" s="75" customFormat="1" ht="15.95" customHeight="1" x14ac:dyDescent="0.15">
      <c r="A48" s="730"/>
      <c r="B48" s="78"/>
      <c r="C48" s="79"/>
      <c r="D48" s="768"/>
      <c r="E48" s="768"/>
      <c r="F48" s="769"/>
      <c r="G48" s="772" t="s">
        <v>94</v>
      </c>
      <c r="H48" s="773"/>
      <c r="I48" s="773"/>
      <c r="J48" s="774"/>
      <c r="K48" s="763"/>
      <c r="L48" s="764"/>
      <c r="M48" s="764"/>
      <c r="N48" s="764"/>
      <c r="O48" s="764"/>
      <c r="P48" s="765" t="s">
        <v>98</v>
      </c>
      <c r="Q48" s="765"/>
      <c r="R48" s="758"/>
      <c r="S48" s="758"/>
      <c r="T48" s="758"/>
      <c r="U48" s="758"/>
      <c r="V48" s="765" t="s">
        <v>59</v>
      </c>
      <c r="W48" s="765"/>
      <c r="X48" s="764"/>
      <c r="Y48" s="764"/>
      <c r="Z48" s="764"/>
      <c r="AA48" s="764"/>
      <c r="AB48" s="765" t="s">
        <v>98</v>
      </c>
      <c r="AC48" s="765"/>
      <c r="AD48" s="758"/>
      <c r="AE48" s="758"/>
      <c r="AF48" s="758"/>
      <c r="AG48" s="758"/>
      <c r="AH48" s="759"/>
    </row>
    <row r="49" spans="1:34" s="75" customFormat="1" ht="15.95" customHeight="1" x14ac:dyDescent="0.15">
      <c r="A49" s="730"/>
      <c r="B49" s="80"/>
      <c r="C49" s="81"/>
      <c r="D49" s="770"/>
      <c r="E49" s="770"/>
      <c r="F49" s="771"/>
      <c r="G49" s="772" t="s">
        <v>101</v>
      </c>
      <c r="H49" s="773"/>
      <c r="I49" s="773"/>
      <c r="J49" s="774"/>
      <c r="K49" s="763"/>
      <c r="L49" s="764"/>
      <c r="M49" s="764"/>
      <c r="N49" s="764"/>
      <c r="O49" s="764"/>
      <c r="P49" s="765" t="s">
        <v>98</v>
      </c>
      <c r="Q49" s="765"/>
      <c r="R49" s="758"/>
      <c r="S49" s="758"/>
      <c r="T49" s="758"/>
      <c r="U49" s="758"/>
      <c r="V49" s="765" t="s">
        <v>59</v>
      </c>
      <c r="W49" s="765"/>
      <c r="X49" s="764"/>
      <c r="Y49" s="764"/>
      <c r="Z49" s="764"/>
      <c r="AA49" s="764"/>
      <c r="AB49" s="765" t="s">
        <v>98</v>
      </c>
      <c r="AC49" s="765"/>
      <c r="AD49" s="758"/>
      <c r="AE49" s="758"/>
      <c r="AF49" s="758"/>
      <c r="AG49" s="758"/>
      <c r="AH49" s="759"/>
    </row>
    <row r="50" spans="1:34" s="75" customFormat="1" ht="16.350000000000001" customHeight="1" x14ac:dyDescent="0.15">
      <c r="A50" s="730"/>
      <c r="B50" s="783" t="s">
        <v>102</v>
      </c>
      <c r="C50" s="762"/>
      <c r="D50" s="762"/>
      <c r="E50" s="762"/>
      <c r="F50" s="762"/>
      <c r="G50" s="762"/>
      <c r="H50" s="762"/>
      <c r="I50" s="762"/>
      <c r="J50" s="762"/>
      <c r="K50" s="763"/>
      <c r="L50" s="764"/>
      <c r="M50" s="764"/>
      <c r="N50" s="764"/>
      <c r="O50" s="764"/>
      <c r="P50" s="765" t="s">
        <v>98</v>
      </c>
      <c r="Q50" s="765"/>
      <c r="R50" s="758"/>
      <c r="S50" s="758"/>
      <c r="T50" s="758"/>
      <c r="U50" s="758"/>
      <c r="V50" s="765" t="s">
        <v>59</v>
      </c>
      <c r="W50" s="765"/>
      <c r="X50" s="764"/>
      <c r="Y50" s="764"/>
      <c r="Z50" s="764"/>
      <c r="AA50" s="764"/>
      <c r="AB50" s="765" t="s">
        <v>98</v>
      </c>
      <c r="AC50" s="765"/>
      <c r="AD50" s="758"/>
      <c r="AE50" s="758"/>
      <c r="AF50" s="758"/>
      <c r="AG50" s="758"/>
      <c r="AH50" s="759"/>
    </row>
    <row r="51" spans="1:34" s="75" customFormat="1" ht="16.350000000000001" customHeight="1" thickBot="1" x14ac:dyDescent="0.2">
      <c r="A51" s="730"/>
      <c r="B51" s="775" t="s">
        <v>103</v>
      </c>
      <c r="C51" s="776"/>
      <c r="D51" s="776"/>
      <c r="E51" s="776"/>
      <c r="F51" s="776"/>
      <c r="G51" s="776"/>
      <c r="H51" s="776"/>
      <c r="I51" s="776"/>
      <c r="J51" s="776"/>
      <c r="K51" s="777"/>
      <c r="L51" s="778"/>
      <c r="M51" s="778"/>
      <c r="N51" s="778"/>
      <c r="O51" s="778"/>
      <c r="P51" s="778"/>
      <c r="Q51" s="778"/>
      <c r="R51" s="778"/>
      <c r="S51" s="778"/>
      <c r="T51" s="779" t="s">
        <v>104</v>
      </c>
      <c r="U51" s="779"/>
      <c r="V51" s="780"/>
      <c r="W51" s="781"/>
      <c r="X51" s="781"/>
      <c r="Y51" s="781"/>
      <c r="Z51" s="781"/>
      <c r="AA51" s="781"/>
      <c r="AB51" s="781"/>
      <c r="AC51" s="781"/>
      <c r="AD51" s="781"/>
      <c r="AE51" s="781"/>
      <c r="AF51" s="781"/>
      <c r="AG51" s="781"/>
      <c r="AH51" s="782"/>
    </row>
    <row r="52" spans="1:34" s="75" customFormat="1" ht="14.25" customHeight="1" x14ac:dyDescent="0.15">
      <c r="A52" s="728" t="s">
        <v>106</v>
      </c>
      <c r="B52" s="785" t="s">
        <v>66</v>
      </c>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2"/>
    </row>
    <row r="53" spans="1:34" s="75" customFormat="1" ht="21.2" customHeight="1" x14ac:dyDescent="0.15">
      <c r="A53" s="729"/>
      <c r="B53" s="733" t="s">
        <v>67</v>
      </c>
      <c r="C53" s="673"/>
      <c r="D53" s="673"/>
      <c r="E53" s="673"/>
      <c r="F53" s="673"/>
      <c r="G53" s="673"/>
      <c r="H53" s="673"/>
      <c r="I53" s="673"/>
      <c r="J53" s="674"/>
      <c r="K53" s="686" t="s">
        <v>85</v>
      </c>
      <c r="L53" s="687"/>
      <c r="M53" s="687"/>
      <c r="N53" s="687"/>
      <c r="O53" s="687"/>
      <c r="P53" s="688"/>
      <c r="Q53" s="686" t="s">
        <v>74</v>
      </c>
      <c r="R53" s="687"/>
      <c r="S53" s="687"/>
      <c r="T53" s="687"/>
      <c r="U53" s="687"/>
      <c r="V53" s="688"/>
      <c r="W53" s="686" t="s">
        <v>75</v>
      </c>
      <c r="X53" s="687"/>
      <c r="Y53" s="687"/>
      <c r="Z53" s="687"/>
      <c r="AA53" s="687"/>
      <c r="AB53" s="688"/>
      <c r="AC53" s="737" t="s">
        <v>86</v>
      </c>
      <c r="AD53" s="786"/>
      <c r="AE53" s="786"/>
      <c r="AF53" s="786"/>
      <c r="AG53" s="786"/>
      <c r="AH53" s="787"/>
    </row>
    <row r="54" spans="1:34" s="75" customFormat="1" ht="16.350000000000001" customHeight="1" x14ac:dyDescent="0.15">
      <c r="A54" s="729"/>
      <c r="B54" s="734"/>
      <c r="C54" s="735"/>
      <c r="D54" s="735"/>
      <c r="E54" s="735"/>
      <c r="F54" s="735"/>
      <c r="G54" s="735"/>
      <c r="H54" s="735"/>
      <c r="I54" s="735"/>
      <c r="J54" s="736"/>
      <c r="K54" s="686" t="s">
        <v>76</v>
      </c>
      <c r="L54" s="687"/>
      <c r="M54" s="688"/>
      <c r="N54" s="686" t="s">
        <v>77</v>
      </c>
      <c r="O54" s="687"/>
      <c r="P54" s="688"/>
      <c r="Q54" s="686" t="s">
        <v>76</v>
      </c>
      <c r="R54" s="687"/>
      <c r="S54" s="688"/>
      <c r="T54" s="686" t="s">
        <v>77</v>
      </c>
      <c r="U54" s="687"/>
      <c r="V54" s="688"/>
      <c r="W54" s="686" t="s">
        <v>76</v>
      </c>
      <c r="X54" s="687"/>
      <c r="Y54" s="688"/>
      <c r="Z54" s="686" t="s">
        <v>77</v>
      </c>
      <c r="AA54" s="687"/>
      <c r="AB54" s="688"/>
      <c r="AC54" s="686" t="s">
        <v>76</v>
      </c>
      <c r="AD54" s="687"/>
      <c r="AE54" s="688"/>
      <c r="AF54" s="686" t="s">
        <v>77</v>
      </c>
      <c r="AG54" s="687"/>
      <c r="AH54" s="738"/>
    </row>
    <row r="55" spans="1:34" s="75" customFormat="1" ht="16.350000000000001" customHeight="1" x14ac:dyDescent="0.15">
      <c r="A55" s="729"/>
      <c r="B55" s="739" t="s">
        <v>68</v>
      </c>
      <c r="C55" s="687"/>
      <c r="D55" s="687"/>
      <c r="E55" s="687"/>
      <c r="F55" s="687"/>
      <c r="G55" s="687"/>
      <c r="H55" s="687"/>
      <c r="I55" s="687"/>
      <c r="J55" s="688"/>
      <c r="K55" s="686"/>
      <c r="L55" s="687"/>
      <c r="M55" s="688"/>
      <c r="N55" s="686"/>
      <c r="O55" s="687"/>
      <c r="P55" s="688"/>
      <c r="Q55" s="686"/>
      <c r="R55" s="687"/>
      <c r="S55" s="688"/>
      <c r="T55" s="686"/>
      <c r="U55" s="687"/>
      <c r="V55" s="688"/>
      <c r="W55" s="686"/>
      <c r="X55" s="687"/>
      <c r="Y55" s="688"/>
      <c r="Z55" s="686"/>
      <c r="AA55" s="687"/>
      <c r="AB55" s="688"/>
      <c r="AC55" s="686"/>
      <c r="AD55" s="687"/>
      <c r="AE55" s="688"/>
      <c r="AF55" s="686"/>
      <c r="AG55" s="687"/>
      <c r="AH55" s="738"/>
    </row>
    <row r="56" spans="1:34" s="75" customFormat="1" ht="16.350000000000001" customHeight="1" x14ac:dyDescent="0.15">
      <c r="A56" s="729"/>
      <c r="B56" s="739" t="s">
        <v>69</v>
      </c>
      <c r="C56" s="687"/>
      <c r="D56" s="687"/>
      <c r="E56" s="687"/>
      <c r="F56" s="687"/>
      <c r="G56" s="687"/>
      <c r="H56" s="687"/>
      <c r="I56" s="687"/>
      <c r="J56" s="688"/>
      <c r="K56" s="686"/>
      <c r="L56" s="687"/>
      <c r="M56" s="688"/>
      <c r="N56" s="686"/>
      <c r="O56" s="687"/>
      <c r="P56" s="688"/>
      <c r="Q56" s="686"/>
      <c r="R56" s="687"/>
      <c r="S56" s="688"/>
      <c r="T56" s="686"/>
      <c r="U56" s="687"/>
      <c r="V56" s="688"/>
      <c r="W56" s="686"/>
      <c r="X56" s="687"/>
      <c r="Y56" s="688"/>
      <c r="Z56" s="686"/>
      <c r="AA56" s="687"/>
      <c r="AB56" s="688"/>
      <c r="AC56" s="686"/>
      <c r="AD56" s="687"/>
      <c r="AE56" s="688"/>
      <c r="AF56" s="686"/>
      <c r="AG56" s="687"/>
      <c r="AH56" s="738"/>
    </row>
    <row r="57" spans="1:34" s="75" customFormat="1" ht="14.25" customHeight="1" x14ac:dyDescent="0.15">
      <c r="A57" s="729"/>
      <c r="B57" s="740" t="s">
        <v>79</v>
      </c>
      <c r="C57" s="741"/>
      <c r="D57" s="741"/>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2"/>
    </row>
    <row r="58" spans="1:34" s="75" customFormat="1" ht="16.350000000000001" customHeight="1" x14ac:dyDescent="0.15">
      <c r="A58" s="729"/>
      <c r="B58" s="743" t="s">
        <v>87</v>
      </c>
      <c r="C58" s="744"/>
      <c r="D58" s="744"/>
      <c r="E58" s="744"/>
      <c r="F58" s="744"/>
      <c r="G58" s="744"/>
      <c r="H58" s="744"/>
      <c r="I58" s="744"/>
      <c r="J58" s="745"/>
      <c r="K58" s="752" t="s">
        <v>88</v>
      </c>
      <c r="L58" s="752"/>
      <c r="M58" s="752"/>
      <c r="N58" s="752" t="s">
        <v>89</v>
      </c>
      <c r="O58" s="752"/>
      <c r="P58" s="752"/>
      <c r="Q58" s="752" t="s">
        <v>90</v>
      </c>
      <c r="R58" s="752"/>
      <c r="S58" s="752"/>
      <c r="T58" s="752" t="s">
        <v>91</v>
      </c>
      <c r="U58" s="752"/>
      <c r="V58" s="752"/>
      <c r="W58" s="752" t="s">
        <v>92</v>
      </c>
      <c r="X58" s="752"/>
      <c r="Y58" s="752"/>
      <c r="Z58" s="752" t="s">
        <v>93</v>
      </c>
      <c r="AA58" s="752"/>
      <c r="AB58" s="752"/>
      <c r="AC58" s="752" t="s">
        <v>94</v>
      </c>
      <c r="AD58" s="752"/>
      <c r="AE58" s="752"/>
      <c r="AF58" s="752" t="s">
        <v>95</v>
      </c>
      <c r="AG58" s="752"/>
      <c r="AH58" s="753"/>
    </row>
    <row r="59" spans="1:34" s="75" customFormat="1" ht="15.6" customHeight="1" x14ac:dyDescent="0.15">
      <c r="A59" s="729"/>
      <c r="B59" s="746"/>
      <c r="C59" s="747"/>
      <c r="D59" s="747"/>
      <c r="E59" s="747"/>
      <c r="F59" s="747"/>
      <c r="G59" s="747"/>
      <c r="H59" s="747"/>
      <c r="I59" s="747"/>
      <c r="J59" s="748"/>
      <c r="K59" s="752"/>
      <c r="L59" s="752"/>
      <c r="M59" s="752"/>
      <c r="N59" s="752"/>
      <c r="O59" s="752"/>
      <c r="P59" s="752"/>
      <c r="Q59" s="752"/>
      <c r="R59" s="752"/>
      <c r="S59" s="752"/>
      <c r="T59" s="752"/>
      <c r="U59" s="752"/>
      <c r="V59" s="752"/>
      <c r="W59" s="752"/>
      <c r="X59" s="752"/>
      <c r="Y59" s="752"/>
      <c r="Z59" s="752"/>
      <c r="AA59" s="752"/>
      <c r="AB59" s="752"/>
      <c r="AC59" s="752"/>
      <c r="AD59" s="752"/>
      <c r="AE59" s="752"/>
      <c r="AF59" s="752"/>
      <c r="AG59" s="752"/>
      <c r="AH59" s="753"/>
    </row>
    <row r="60" spans="1:34" s="75" customFormat="1" ht="15.95" customHeight="1" x14ac:dyDescent="0.15">
      <c r="A60" s="729"/>
      <c r="B60" s="749"/>
      <c r="C60" s="750"/>
      <c r="D60" s="750"/>
      <c r="E60" s="750"/>
      <c r="F60" s="750"/>
      <c r="G60" s="750"/>
      <c r="H60" s="750"/>
      <c r="I60" s="750"/>
      <c r="J60" s="751"/>
      <c r="K60" s="754" t="s">
        <v>96</v>
      </c>
      <c r="L60" s="755"/>
      <c r="M60" s="755"/>
      <c r="N60" s="755"/>
      <c r="O60" s="755"/>
      <c r="P60" s="755"/>
      <c r="Q60" s="755"/>
      <c r="R60" s="755"/>
      <c r="S60" s="756"/>
      <c r="T60" s="757"/>
      <c r="U60" s="758"/>
      <c r="V60" s="758"/>
      <c r="W60" s="758"/>
      <c r="X60" s="758"/>
      <c r="Y60" s="758"/>
      <c r="Z60" s="758"/>
      <c r="AA60" s="758"/>
      <c r="AB60" s="758"/>
      <c r="AC60" s="758"/>
      <c r="AD60" s="758"/>
      <c r="AE60" s="758"/>
      <c r="AF60" s="758"/>
      <c r="AG60" s="758"/>
      <c r="AH60" s="759"/>
    </row>
    <row r="61" spans="1:34" s="75" customFormat="1" ht="15.95" customHeight="1" x14ac:dyDescent="0.15">
      <c r="A61" s="729"/>
      <c r="B61" s="760" t="s">
        <v>97</v>
      </c>
      <c r="C61" s="761"/>
      <c r="D61" s="762"/>
      <c r="E61" s="762"/>
      <c r="F61" s="762"/>
      <c r="G61" s="762"/>
      <c r="H61" s="762"/>
      <c r="I61" s="762"/>
      <c r="J61" s="762"/>
      <c r="K61" s="763"/>
      <c r="L61" s="764"/>
      <c r="M61" s="764"/>
      <c r="N61" s="764"/>
      <c r="O61" s="764"/>
      <c r="P61" s="765" t="s">
        <v>98</v>
      </c>
      <c r="Q61" s="765"/>
      <c r="R61" s="758"/>
      <c r="S61" s="758"/>
      <c r="T61" s="758"/>
      <c r="U61" s="758"/>
      <c r="V61" s="765" t="s">
        <v>59</v>
      </c>
      <c r="W61" s="765"/>
      <c r="X61" s="764"/>
      <c r="Y61" s="764"/>
      <c r="Z61" s="764"/>
      <c r="AA61" s="764"/>
      <c r="AB61" s="765" t="s">
        <v>98</v>
      </c>
      <c r="AC61" s="765"/>
      <c r="AD61" s="758"/>
      <c r="AE61" s="758"/>
      <c r="AF61" s="758"/>
      <c r="AG61" s="758"/>
      <c r="AH61" s="759"/>
    </row>
    <row r="62" spans="1:34" s="75" customFormat="1" ht="15.95" customHeight="1" x14ac:dyDescent="0.15">
      <c r="A62" s="729"/>
      <c r="B62" s="78"/>
      <c r="C62" s="79"/>
      <c r="D62" s="766" t="s">
        <v>99</v>
      </c>
      <c r="E62" s="766"/>
      <c r="F62" s="767"/>
      <c r="G62" s="772" t="s">
        <v>100</v>
      </c>
      <c r="H62" s="773"/>
      <c r="I62" s="773"/>
      <c r="J62" s="774"/>
      <c r="K62" s="763"/>
      <c r="L62" s="764"/>
      <c r="M62" s="764"/>
      <c r="N62" s="764"/>
      <c r="O62" s="764"/>
      <c r="P62" s="765" t="s">
        <v>98</v>
      </c>
      <c r="Q62" s="765"/>
      <c r="R62" s="758"/>
      <c r="S62" s="758"/>
      <c r="T62" s="758"/>
      <c r="U62" s="758"/>
      <c r="V62" s="765" t="s">
        <v>59</v>
      </c>
      <c r="W62" s="765"/>
      <c r="X62" s="764"/>
      <c r="Y62" s="764"/>
      <c r="Z62" s="764"/>
      <c r="AA62" s="764"/>
      <c r="AB62" s="765" t="s">
        <v>98</v>
      </c>
      <c r="AC62" s="765"/>
      <c r="AD62" s="758"/>
      <c r="AE62" s="758"/>
      <c r="AF62" s="758"/>
      <c r="AG62" s="758"/>
      <c r="AH62" s="759"/>
    </row>
    <row r="63" spans="1:34" s="75" customFormat="1" ht="15.95" customHeight="1" x14ac:dyDescent="0.15">
      <c r="A63" s="729"/>
      <c r="B63" s="78"/>
      <c r="C63" s="79"/>
      <c r="D63" s="768"/>
      <c r="E63" s="768"/>
      <c r="F63" s="769"/>
      <c r="G63" s="772" t="s">
        <v>94</v>
      </c>
      <c r="H63" s="773"/>
      <c r="I63" s="773"/>
      <c r="J63" s="774"/>
      <c r="K63" s="763"/>
      <c r="L63" s="764"/>
      <c r="M63" s="764"/>
      <c r="N63" s="764"/>
      <c r="O63" s="764"/>
      <c r="P63" s="765" t="s">
        <v>98</v>
      </c>
      <c r="Q63" s="765"/>
      <c r="R63" s="758"/>
      <c r="S63" s="758"/>
      <c r="T63" s="758"/>
      <c r="U63" s="758"/>
      <c r="V63" s="765" t="s">
        <v>59</v>
      </c>
      <c r="W63" s="765"/>
      <c r="X63" s="764"/>
      <c r="Y63" s="764"/>
      <c r="Z63" s="764"/>
      <c r="AA63" s="764"/>
      <c r="AB63" s="765" t="s">
        <v>98</v>
      </c>
      <c r="AC63" s="765"/>
      <c r="AD63" s="758"/>
      <c r="AE63" s="758"/>
      <c r="AF63" s="758"/>
      <c r="AG63" s="758"/>
      <c r="AH63" s="759"/>
    </row>
    <row r="64" spans="1:34" s="75" customFormat="1" ht="15.95" customHeight="1" x14ac:dyDescent="0.15">
      <c r="A64" s="729"/>
      <c r="B64" s="80"/>
      <c r="C64" s="81"/>
      <c r="D64" s="770"/>
      <c r="E64" s="770"/>
      <c r="F64" s="771"/>
      <c r="G64" s="772" t="s">
        <v>101</v>
      </c>
      <c r="H64" s="773"/>
      <c r="I64" s="773"/>
      <c r="J64" s="774"/>
      <c r="K64" s="763"/>
      <c r="L64" s="764"/>
      <c r="M64" s="764"/>
      <c r="N64" s="764"/>
      <c r="O64" s="764"/>
      <c r="P64" s="765" t="s">
        <v>98</v>
      </c>
      <c r="Q64" s="765"/>
      <c r="R64" s="758"/>
      <c r="S64" s="758"/>
      <c r="T64" s="758"/>
      <c r="U64" s="758"/>
      <c r="V64" s="765" t="s">
        <v>59</v>
      </c>
      <c r="W64" s="765"/>
      <c r="X64" s="764"/>
      <c r="Y64" s="764"/>
      <c r="Z64" s="764"/>
      <c r="AA64" s="764"/>
      <c r="AB64" s="765" t="s">
        <v>98</v>
      </c>
      <c r="AC64" s="765"/>
      <c r="AD64" s="758"/>
      <c r="AE64" s="758"/>
      <c r="AF64" s="758"/>
      <c r="AG64" s="758"/>
      <c r="AH64" s="759"/>
    </row>
    <row r="65" spans="1:34" s="75" customFormat="1" ht="16.350000000000001" customHeight="1" x14ac:dyDescent="0.15">
      <c r="A65" s="729"/>
      <c r="B65" s="783" t="s">
        <v>102</v>
      </c>
      <c r="C65" s="762"/>
      <c r="D65" s="762"/>
      <c r="E65" s="762"/>
      <c r="F65" s="762"/>
      <c r="G65" s="762"/>
      <c r="H65" s="762"/>
      <c r="I65" s="762"/>
      <c r="J65" s="762"/>
      <c r="K65" s="763"/>
      <c r="L65" s="764"/>
      <c r="M65" s="764"/>
      <c r="N65" s="764"/>
      <c r="O65" s="764"/>
      <c r="P65" s="765" t="s">
        <v>98</v>
      </c>
      <c r="Q65" s="765"/>
      <c r="R65" s="758"/>
      <c r="S65" s="758"/>
      <c r="T65" s="758"/>
      <c r="U65" s="758"/>
      <c r="V65" s="765" t="s">
        <v>59</v>
      </c>
      <c r="W65" s="765"/>
      <c r="X65" s="764"/>
      <c r="Y65" s="764"/>
      <c r="Z65" s="764"/>
      <c r="AA65" s="764"/>
      <c r="AB65" s="765" t="s">
        <v>98</v>
      </c>
      <c r="AC65" s="765"/>
      <c r="AD65" s="758"/>
      <c r="AE65" s="758"/>
      <c r="AF65" s="758"/>
      <c r="AG65" s="758"/>
      <c r="AH65" s="759"/>
    </row>
    <row r="66" spans="1:34" s="75" customFormat="1" ht="16.350000000000001" customHeight="1" thickBot="1" x14ac:dyDescent="0.2">
      <c r="A66" s="784"/>
      <c r="B66" s="775" t="s">
        <v>103</v>
      </c>
      <c r="C66" s="776"/>
      <c r="D66" s="776"/>
      <c r="E66" s="776"/>
      <c r="F66" s="776"/>
      <c r="G66" s="776"/>
      <c r="H66" s="776"/>
      <c r="I66" s="776"/>
      <c r="J66" s="776"/>
      <c r="K66" s="777"/>
      <c r="L66" s="778"/>
      <c r="M66" s="778"/>
      <c r="N66" s="778"/>
      <c r="O66" s="778"/>
      <c r="P66" s="778"/>
      <c r="Q66" s="778"/>
      <c r="R66" s="778"/>
      <c r="S66" s="778"/>
      <c r="T66" s="779" t="s">
        <v>104</v>
      </c>
      <c r="U66" s="779"/>
      <c r="V66" s="780"/>
      <c r="W66" s="781"/>
      <c r="X66" s="781"/>
      <c r="Y66" s="781"/>
      <c r="Z66" s="781"/>
      <c r="AA66" s="781"/>
      <c r="AB66" s="781"/>
      <c r="AC66" s="781"/>
      <c r="AD66" s="781"/>
      <c r="AE66" s="781"/>
      <c r="AF66" s="781"/>
      <c r="AG66" s="781"/>
      <c r="AH66" s="782"/>
    </row>
    <row r="67" spans="1:34" s="75" customFormat="1" ht="15.95" customHeight="1" thickBot="1" x14ac:dyDescent="0.2">
      <c r="A67" s="792" t="s">
        <v>70</v>
      </c>
      <c r="B67" s="710"/>
      <c r="C67" s="710"/>
      <c r="D67" s="710"/>
      <c r="E67" s="710"/>
      <c r="F67" s="710"/>
      <c r="G67" s="793"/>
      <c r="H67" s="794" t="s">
        <v>71</v>
      </c>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6"/>
    </row>
    <row r="68" spans="1:34" s="75" customFormat="1" ht="15.95" customHeight="1" x14ac:dyDescent="0.15"/>
    <row r="69" spans="1:34" s="75" customFormat="1" ht="15.95" customHeight="1" thickBot="1" x14ac:dyDescent="0.2">
      <c r="A69" s="797" t="s">
        <v>148</v>
      </c>
      <c r="B69" s="797"/>
      <c r="C69" s="797"/>
      <c r="D69" s="797"/>
      <c r="E69" s="797"/>
      <c r="F69" s="797"/>
      <c r="G69" s="797"/>
      <c r="H69" s="797"/>
      <c r="I69" s="797"/>
      <c r="J69" s="797"/>
      <c r="K69" s="797"/>
      <c r="L69" s="797"/>
      <c r="M69" s="797"/>
      <c r="N69" s="797"/>
      <c r="O69" s="797"/>
      <c r="P69" s="797"/>
      <c r="Q69" s="797"/>
      <c r="R69" s="797"/>
      <c r="S69" s="797"/>
      <c r="T69" s="797"/>
      <c r="U69" s="797"/>
      <c r="V69" s="797"/>
      <c r="W69" s="797"/>
      <c r="X69" s="797"/>
      <c r="Y69" s="797"/>
      <c r="Z69" s="797"/>
      <c r="AA69" s="797"/>
      <c r="AB69" s="797"/>
      <c r="AC69" s="797"/>
      <c r="AD69" s="797"/>
      <c r="AE69" s="797"/>
      <c r="AF69" s="797"/>
      <c r="AG69" s="797"/>
      <c r="AH69" s="797"/>
    </row>
    <row r="70" spans="1:34" s="75" customFormat="1" ht="15.95" customHeight="1" x14ac:dyDescent="0.15">
      <c r="A70" s="798" t="s">
        <v>72</v>
      </c>
      <c r="B70" s="799"/>
      <c r="C70" s="804" t="s">
        <v>7</v>
      </c>
      <c r="D70" s="805"/>
      <c r="E70" s="805"/>
      <c r="F70" s="805"/>
      <c r="G70" s="806"/>
      <c r="H70" s="807"/>
      <c r="I70" s="808"/>
      <c r="J70" s="808"/>
      <c r="K70" s="808"/>
      <c r="L70" s="808"/>
      <c r="M70" s="808"/>
      <c r="N70" s="808"/>
      <c r="O70" s="808"/>
      <c r="P70" s="808"/>
      <c r="Q70" s="808"/>
      <c r="R70" s="808"/>
      <c r="S70" s="808"/>
      <c r="T70" s="808"/>
      <c r="U70" s="808"/>
      <c r="V70" s="808"/>
      <c r="W70" s="808"/>
      <c r="X70" s="808"/>
      <c r="Y70" s="808"/>
      <c r="Z70" s="808"/>
      <c r="AA70" s="808"/>
      <c r="AB70" s="808"/>
      <c r="AC70" s="808"/>
      <c r="AD70" s="808"/>
      <c r="AE70" s="808"/>
      <c r="AF70" s="808"/>
      <c r="AG70" s="808"/>
      <c r="AH70" s="809"/>
    </row>
    <row r="71" spans="1:34" s="75" customFormat="1" ht="15.95" customHeight="1" x14ac:dyDescent="0.15">
      <c r="A71" s="800"/>
      <c r="B71" s="801"/>
      <c r="C71" s="686" t="s">
        <v>61</v>
      </c>
      <c r="D71" s="687"/>
      <c r="E71" s="687"/>
      <c r="F71" s="687"/>
      <c r="G71" s="688"/>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5"/>
    </row>
    <row r="72" spans="1:34" s="75" customFormat="1" ht="16.350000000000001" customHeight="1" x14ac:dyDescent="0.15">
      <c r="A72" s="800"/>
      <c r="B72" s="801"/>
      <c r="C72" s="692" t="s">
        <v>38</v>
      </c>
      <c r="D72" s="692"/>
      <c r="E72" s="692"/>
      <c r="F72" s="692"/>
      <c r="G72" s="692"/>
      <c r="H72" s="479" t="s">
        <v>10</v>
      </c>
      <c r="I72" s="480"/>
      <c r="J72" s="480"/>
      <c r="K72" s="480"/>
      <c r="L72" s="676"/>
      <c r="M72" s="676"/>
      <c r="N72" s="84" t="s">
        <v>11</v>
      </c>
      <c r="O72" s="676"/>
      <c r="P72" s="676"/>
      <c r="Q72" s="21" t="s">
        <v>12</v>
      </c>
      <c r="R72" s="480"/>
      <c r="S72" s="480"/>
      <c r="T72" s="480"/>
      <c r="U72" s="480"/>
      <c r="V72" s="480"/>
      <c r="W72" s="480"/>
      <c r="X72" s="480"/>
      <c r="Y72" s="480"/>
      <c r="Z72" s="480"/>
      <c r="AA72" s="480"/>
      <c r="AB72" s="480"/>
      <c r="AC72" s="480"/>
      <c r="AD72" s="480"/>
      <c r="AE72" s="480"/>
      <c r="AF72" s="480"/>
      <c r="AG72" s="480"/>
      <c r="AH72" s="596"/>
    </row>
    <row r="73" spans="1:34" s="75" customFormat="1" ht="16.350000000000001" customHeight="1" x14ac:dyDescent="0.15">
      <c r="A73" s="800"/>
      <c r="B73" s="801"/>
      <c r="C73" s="692"/>
      <c r="D73" s="692"/>
      <c r="E73" s="692"/>
      <c r="F73" s="692"/>
      <c r="G73" s="692"/>
      <c r="H73" s="484"/>
      <c r="I73" s="461"/>
      <c r="J73" s="461"/>
      <c r="K73" s="461"/>
      <c r="L73" s="93" t="s">
        <v>13</v>
      </c>
      <c r="M73" s="93" t="s">
        <v>14</v>
      </c>
      <c r="N73" s="461"/>
      <c r="O73" s="461"/>
      <c r="P73" s="461"/>
      <c r="Q73" s="461"/>
      <c r="R73" s="461"/>
      <c r="S73" s="461"/>
      <c r="T73" s="461"/>
      <c r="U73" s="461"/>
      <c r="V73" s="93" t="s">
        <v>15</v>
      </c>
      <c r="W73" s="93" t="s">
        <v>16</v>
      </c>
      <c r="X73" s="461"/>
      <c r="Y73" s="461"/>
      <c r="Z73" s="461"/>
      <c r="AA73" s="461"/>
      <c r="AB73" s="461"/>
      <c r="AC73" s="461"/>
      <c r="AD73" s="461"/>
      <c r="AE73" s="461"/>
      <c r="AF73" s="461"/>
      <c r="AG73" s="461"/>
      <c r="AH73" s="606"/>
    </row>
    <row r="74" spans="1:34" s="75" customFormat="1" ht="16.350000000000001" customHeight="1" x14ac:dyDescent="0.15">
      <c r="A74" s="800"/>
      <c r="B74" s="801"/>
      <c r="C74" s="692"/>
      <c r="D74" s="692"/>
      <c r="E74" s="692"/>
      <c r="F74" s="692"/>
      <c r="G74" s="692"/>
      <c r="H74" s="484"/>
      <c r="I74" s="461"/>
      <c r="J74" s="461"/>
      <c r="K74" s="461"/>
      <c r="L74" s="93" t="s">
        <v>17</v>
      </c>
      <c r="M74" s="93" t="s">
        <v>18</v>
      </c>
      <c r="N74" s="461"/>
      <c r="O74" s="461"/>
      <c r="P74" s="461"/>
      <c r="Q74" s="461"/>
      <c r="R74" s="461"/>
      <c r="S74" s="461"/>
      <c r="T74" s="461"/>
      <c r="U74" s="461"/>
      <c r="V74" s="93" t="s">
        <v>19</v>
      </c>
      <c r="W74" s="93" t="s">
        <v>20</v>
      </c>
      <c r="X74" s="461"/>
      <c r="Y74" s="461"/>
      <c r="Z74" s="461"/>
      <c r="AA74" s="461"/>
      <c r="AB74" s="461"/>
      <c r="AC74" s="461"/>
      <c r="AD74" s="461"/>
      <c r="AE74" s="461"/>
      <c r="AF74" s="461"/>
      <c r="AG74" s="461"/>
      <c r="AH74" s="606"/>
    </row>
    <row r="75" spans="1:34" s="75" customFormat="1" ht="18.95" customHeight="1" x14ac:dyDescent="0.15">
      <c r="A75" s="800"/>
      <c r="B75" s="801"/>
      <c r="C75" s="692"/>
      <c r="D75" s="692"/>
      <c r="E75" s="692"/>
      <c r="F75" s="692"/>
      <c r="G75" s="692"/>
      <c r="H75" s="607"/>
      <c r="I75" s="608"/>
      <c r="J75" s="608"/>
      <c r="K75" s="608"/>
      <c r="L75" s="608"/>
      <c r="M75" s="608"/>
      <c r="N75" s="608"/>
      <c r="O75" s="608"/>
      <c r="P75" s="608"/>
      <c r="Q75" s="608"/>
      <c r="R75" s="608"/>
      <c r="S75" s="608"/>
      <c r="T75" s="608"/>
      <c r="U75" s="608"/>
      <c r="V75" s="608"/>
      <c r="W75" s="608"/>
      <c r="X75" s="608"/>
      <c r="Y75" s="608"/>
      <c r="Z75" s="608"/>
      <c r="AA75" s="608"/>
      <c r="AB75" s="608"/>
      <c r="AC75" s="608"/>
      <c r="AD75" s="608"/>
      <c r="AE75" s="608"/>
      <c r="AF75" s="608"/>
      <c r="AG75" s="608"/>
      <c r="AH75" s="609"/>
    </row>
    <row r="76" spans="1:34" s="75" customFormat="1" ht="15" customHeight="1" x14ac:dyDescent="0.15">
      <c r="A76" s="800"/>
      <c r="B76" s="801"/>
      <c r="C76" s="692" t="s">
        <v>62</v>
      </c>
      <c r="D76" s="692"/>
      <c r="E76" s="692"/>
      <c r="F76" s="692"/>
      <c r="G76" s="692"/>
      <c r="H76" s="696" t="s">
        <v>22</v>
      </c>
      <c r="I76" s="697"/>
      <c r="J76" s="698"/>
      <c r="K76" s="466"/>
      <c r="L76" s="467"/>
      <c r="M76" s="467"/>
      <c r="N76" s="467"/>
      <c r="O76" s="467"/>
      <c r="P76" s="467"/>
      <c r="Q76" s="23" t="s">
        <v>23</v>
      </c>
      <c r="R76" s="24"/>
      <c r="S76" s="468"/>
      <c r="T76" s="468"/>
      <c r="U76" s="469"/>
      <c r="V76" s="696" t="s">
        <v>24</v>
      </c>
      <c r="W76" s="697"/>
      <c r="X76" s="698"/>
      <c r="Y76" s="699"/>
      <c r="Z76" s="700"/>
      <c r="AA76" s="700"/>
      <c r="AB76" s="700"/>
      <c r="AC76" s="700"/>
      <c r="AD76" s="700"/>
      <c r="AE76" s="700"/>
      <c r="AF76" s="700"/>
      <c r="AG76" s="700"/>
      <c r="AH76" s="701"/>
    </row>
    <row r="77" spans="1:34" s="75" customFormat="1" ht="15" customHeight="1" thickBot="1" x14ac:dyDescent="0.2">
      <c r="A77" s="802"/>
      <c r="B77" s="803"/>
      <c r="C77" s="810"/>
      <c r="D77" s="810"/>
      <c r="E77" s="810"/>
      <c r="F77" s="810"/>
      <c r="G77" s="810"/>
      <c r="H77" s="811" t="s">
        <v>25</v>
      </c>
      <c r="I77" s="811"/>
      <c r="J77" s="811"/>
      <c r="K77" s="788"/>
      <c r="L77" s="789"/>
      <c r="M77" s="789"/>
      <c r="N77" s="789"/>
      <c r="O77" s="789"/>
      <c r="P77" s="789"/>
      <c r="Q77" s="789"/>
      <c r="R77" s="789"/>
      <c r="S77" s="789"/>
      <c r="T77" s="789"/>
      <c r="U77" s="789"/>
      <c r="V77" s="789"/>
      <c r="W77" s="789"/>
      <c r="X77" s="789"/>
      <c r="Y77" s="789"/>
      <c r="Z77" s="789"/>
      <c r="AA77" s="789"/>
      <c r="AB77" s="789"/>
      <c r="AC77" s="789"/>
      <c r="AD77" s="789"/>
      <c r="AE77" s="789"/>
      <c r="AF77" s="789"/>
      <c r="AG77" s="789"/>
      <c r="AH77" s="790"/>
    </row>
    <row r="78" spans="1:34" s="75" customFormat="1" ht="15" customHeight="1" x14ac:dyDescent="0.15">
      <c r="A78" s="812" t="s">
        <v>79</v>
      </c>
      <c r="B78" s="813"/>
      <c r="C78" s="813"/>
      <c r="D78" s="813"/>
      <c r="E78" s="813"/>
      <c r="F78" s="813"/>
      <c r="G78" s="813"/>
      <c r="H78" s="813"/>
      <c r="I78" s="813"/>
      <c r="J78" s="813"/>
      <c r="K78" s="813"/>
      <c r="L78" s="813"/>
      <c r="M78" s="813"/>
      <c r="N78" s="813"/>
      <c r="O78" s="813"/>
      <c r="P78" s="813"/>
      <c r="Q78" s="813"/>
      <c r="R78" s="813"/>
      <c r="S78" s="813"/>
      <c r="T78" s="813"/>
      <c r="U78" s="813"/>
      <c r="V78" s="813"/>
      <c r="W78" s="813"/>
      <c r="X78" s="813"/>
      <c r="Y78" s="813"/>
      <c r="Z78" s="813"/>
      <c r="AA78" s="813"/>
      <c r="AB78" s="813"/>
      <c r="AC78" s="813"/>
      <c r="AD78" s="813"/>
      <c r="AE78" s="813"/>
      <c r="AF78" s="813"/>
      <c r="AG78" s="813"/>
      <c r="AH78" s="814"/>
    </row>
    <row r="79" spans="1:34" s="99" customFormat="1" ht="15" customHeight="1" thickBot="1" x14ac:dyDescent="0.2">
      <c r="A79" s="706" t="s">
        <v>80</v>
      </c>
      <c r="B79" s="659"/>
      <c r="C79" s="659"/>
      <c r="D79" s="659"/>
      <c r="E79" s="659"/>
      <c r="F79" s="659"/>
      <c r="G79" s="659"/>
      <c r="H79" s="659"/>
      <c r="I79" s="659"/>
      <c r="J79" s="659"/>
      <c r="K79" s="659"/>
      <c r="L79" s="659"/>
      <c r="M79" s="660"/>
      <c r="N79" s="106"/>
      <c r="O79" s="107"/>
      <c r="P79" s="107"/>
      <c r="Q79" s="102"/>
      <c r="R79" s="102"/>
      <c r="S79" s="102" t="s">
        <v>81</v>
      </c>
      <c r="T79" s="791" t="s">
        <v>82</v>
      </c>
      <c r="U79" s="659"/>
      <c r="V79" s="659"/>
      <c r="W79" s="659"/>
      <c r="X79" s="659"/>
      <c r="Y79" s="659"/>
      <c r="Z79" s="659"/>
      <c r="AA79" s="659"/>
      <c r="AB79" s="659"/>
      <c r="AC79" s="660"/>
      <c r="AD79" s="709"/>
      <c r="AE79" s="710"/>
      <c r="AF79" s="710"/>
      <c r="AG79" s="76" t="s">
        <v>83</v>
      </c>
      <c r="AH79" s="77"/>
    </row>
    <row r="80" spans="1:34" s="75" customFormat="1" ht="20.100000000000001" customHeight="1" x14ac:dyDescent="0.15">
      <c r="A80" s="815" t="s">
        <v>84</v>
      </c>
      <c r="B80" s="731" t="s">
        <v>79</v>
      </c>
      <c r="C80" s="731"/>
      <c r="D80" s="731"/>
      <c r="E80" s="731"/>
      <c r="F80" s="731"/>
      <c r="G80" s="731"/>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2"/>
    </row>
    <row r="81" spans="1:34" s="75" customFormat="1" ht="16.350000000000001" customHeight="1" x14ac:dyDescent="0.15">
      <c r="A81" s="816"/>
      <c r="B81" s="743" t="s">
        <v>87</v>
      </c>
      <c r="C81" s="744"/>
      <c r="D81" s="744"/>
      <c r="E81" s="744"/>
      <c r="F81" s="744"/>
      <c r="G81" s="744"/>
      <c r="H81" s="744"/>
      <c r="I81" s="744"/>
      <c r="J81" s="745"/>
      <c r="K81" s="752" t="s">
        <v>88</v>
      </c>
      <c r="L81" s="752"/>
      <c r="M81" s="752"/>
      <c r="N81" s="752" t="s">
        <v>89</v>
      </c>
      <c r="O81" s="752"/>
      <c r="P81" s="752"/>
      <c r="Q81" s="752" t="s">
        <v>90</v>
      </c>
      <c r="R81" s="752"/>
      <c r="S81" s="752"/>
      <c r="T81" s="752" t="s">
        <v>91</v>
      </c>
      <c r="U81" s="752"/>
      <c r="V81" s="752"/>
      <c r="W81" s="752" t="s">
        <v>92</v>
      </c>
      <c r="X81" s="752"/>
      <c r="Y81" s="752"/>
      <c r="Z81" s="752" t="s">
        <v>93</v>
      </c>
      <c r="AA81" s="752"/>
      <c r="AB81" s="752"/>
      <c r="AC81" s="752" t="s">
        <v>94</v>
      </c>
      <c r="AD81" s="752"/>
      <c r="AE81" s="752"/>
      <c r="AF81" s="752" t="s">
        <v>95</v>
      </c>
      <c r="AG81" s="752"/>
      <c r="AH81" s="753"/>
    </row>
    <row r="82" spans="1:34" s="75" customFormat="1" ht="15.6" customHeight="1" x14ac:dyDescent="0.15">
      <c r="A82" s="816"/>
      <c r="B82" s="746"/>
      <c r="C82" s="747"/>
      <c r="D82" s="747"/>
      <c r="E82" s="747"/>
      <c r="F82" s="747"/>
      <c r="G82" s="747"/>
      <c r="H82" s="747"/>
      <c r="I82" s="747"/>
      <c r="J82" s="748"/>
      <c r="K82" s="752"/>
      <c r="L82" s="752"/>
      <c r="M82" s="752"/>
      <c r="N82" s="752"/>
      <c r="O82" s="752"/>
      <c r="P82" s="752"/>
      <c r="Q82" s="752"/>
      <c r="R82" s="752"/>
      <c r="S82" s="752"/>
      <c r="T82" s="752"/>
      <c r="U82" s="752"/>
      <c r="V82" s="752"/>
      <c r="W82" s="752"/>
      <c r="X82" s="752"/>
      <c r="Y82" s="752"/>
      <c r="Z82" s="752"/>
      <c r="AA82" s="752"/>
      <c r="AB82" s="752"/>
      <c r="AC82" s="752"/>
      <c r="AD82" s="752"/>
      <c r="AE82" s="752"/>
      <c r="AF82" s="752"/>
      <c r="AG82" s="752"/>
      <c r="AH82" s="753"/>
    </row>
    <row r="83" spans="1:34" s="75" customFormat="1" ht="15.95" customHeight="1" x14ac:dyDescent="0.15">
      <c r="A83" s="816"/>
      <c r="B83" s="749"/>
      <c r="C83" s="750"/>
      <c r="D83" s="750"/>
      <c r="E83" s="750"/>
      <c r="F83" s="750"/>
      <c r="G83" s="750"/>
      <c r="H83" s="750"/>
      <c r="I83" s="750"/>
      <c r="J83" s="751"/>
      <c r="K83" s="754" t="s">
        <v>96</v>
      </c>
      <c r="L83" s="755"/>
      <c r="M83" s="755"/>
      <c r="N83" s="755"/>
      <c r="O83" s="755"/>
      <c r="P83" s="755"/>
      <c r="Q83" s="755"/>
      <c r="R83" s="755"/>
      <c r="S83" s="756"/>
      <c r="T83" s="757"/>
      <c r="U83" s="758"/>
      <c r="V83" s="758"/>
      <c r="W83" s="758"/>
      <c r="X83" s="758"/>
      <c r="Y83" s="758"/>
      <c r="Z83" s="758"/>
      <c r="AA83" s="758"/>
      <c r="AB83" s="758"/>
      <c r="AC83" s="758"/>
      <c r="AD83" s="758"/>
      <c r="AE83" s="758"/>
      <c r="AF83" s="758"/>
      <c r="AG83" s="758"/>
      <c r="AH83" s="759"/>
    </row>
    <row r="84" spans="1:34" s="75" customFormat="1" ht="15.95" customHeight="1" x14ac:dyDescent="0.15">
      <c r="A84" s="816"/>
      <c r="B84" s="760" t="s">
        <v>97</v>
      </c>
      <c r="C84" s="761"/>
      <c r="D84" s="762"/>
      <c r="E84" s="762"/>
      <c r="F84" s="762"/>
      <c r="G84" s="762"/>
      <c r="H84" s="762"/>
      <c r="I84" s="762"/>
      <c r="J84" s="762"/>
      <c r="K84" s="763"/>
      <c r="L84" s="764"/>
      <c r="M84" s="764"/>
      <c r="N84" s="764"/>
      <c r="O84" s="764"/>
      <c r="P84" s="765" t="s">
        <v>98</v>
      </c>
      <c r="Q84" s="765"/>
      <c r="R84" s="758"/>
      <c r="S84" s="758"/>
      <c r="T84" s="758"/>
      <c r="U84" s="758"/>
      <c r="V84" s="765" t="s">
        <v>59</v>
      </c>
      <c r="W84" s="765"/>
      <c r="X84" s="764"/>
      <c r="Y84" s="764"/>
      <c r="Z84" s="764"/>
      <c r="AA84" s="764"/>
      <c r="AB84" s="765" t="s">
        <v>98</v>
      </c>
      <c r="AC84" s="765"/>
      <c r="AD84" s="758"/>
      <c r="AE84" s="758"/>
      <c r="AF84" s="758"/>
      <c r="AG84" s="758"/>
      <c r="AH84" s="759"/>
    </row>
    <row r="85" spans="1:34" s="75" customFormat="1" ht="15.95" customHeight="1" x14ac:dyDescent="0.15">
      <c r="A85" s="816"/>
      <c r="B85" s="78"/>
      <c r="C85" s="79"/>
      <c r="D85" s="766" t="s">
        <v>99</v>
      </c>
      <c r="E85" s="766"/>
      <c r="F85" s="767"/>
      <c r="G85" s="772" t="s">
        <v>100</v>
      </c>
      <c r="H85" s="773"/>
      <c r="I85" s="773"/>
      <c r="J85" s="774"/>
      <c r="K85" s="763"/>
      <c r="L85" s="764"/>
      <c r="M85" s="764"/>
      <c r="N85" s="764"/>
      <c r="O85" s="764"/>
      <c r="P85" s="765" t="s">
        <v>98</v>
      </c>
      <c r="Q85" s="765"/>
      <c r="R85" s="758"/>
      <c r="S85" s="758"/>
      <c r="T85" s="758"/>
      <c r="U85" s="758"/>
      <c r="V85" s="765" t="s">
        <v>59</v>
      </c>
      <c r="W85" s="765"/>
      <c r="X85" s="764"/>
      <c r="Y85" s="764"/>
      <c r="Z85" s="764"/>
      <c r="AA85" s="764"/>
      <c r="AB85" s="765" t="s">
        <v>98</v>
      </c>
      <c r="AC85" s="765"/>
      <c r="AD85" s="758"/>
      <c r="AE85" s="758"/>
      <c r="AF85" s="758"/>
      <c r="AG85" s="758"/>
      <c r="AH85" s="759"/>
    </row>
    <row r="86" spans="1:34" s="75" customFormat="1" ht="15.95" customHeight="1" x14ac:dyDescent="0.15">
      <c r="A86" s="816"/>
      <c r="B86" s="78"/>
      <c r="C86" s="79"/>
      <c r="D86" s="768"/>
      <c r="E86" s="768"/>
      <c r="F86" s="769"/>
      <c r="G86" s="772" t="s">
        <v>94</v>
      </c>
      <c r="H86" s="773"/>
      <c r="I86" s="773"/>
      <c r="J86" s="774"/>
      <c r="K86" s="763"/>
      <c r="L86" s="764"/>
      <c r="M86" s="764"/>
      <c r="N86" s="764"/>
      <c r="O86" s="764"/>
      <c r="P86" s="765" t="s">
        <v>98</v>
      </c>
      <c r="Q86" s="765"/>
      <c r="R86" s="758"/>
      <c r="S86" s="758"/>
      <c r="T86" s="758"/>
      <c r="U86" s="758"/>
      <c r="V86" s="765" t="s">
        <v>59</v>
      </c>
      <c r="W86" s="765"/>
      <c r="X86" s="764"/>
      <c r="Y86" s="764"/>
      <c r="Z86" s="764"/>
      <c r="AA86" s="764"/>
      <c r="AB86" s="765" t="s">
        <v>98</v>
      </c>
      <c r="AC86" s="765"/>
      <c r="AD86" s="758"/>
      <c r="AE86" s="758"/>
      <c r="AF86" s="758"/>
      <c r="AG86" s="758"/>
      <c r="AH86" s="759"/>
    </row>
    <row r="87" spans="1:34" s="75" customFormat="1" ht="15.95" customHeight="1" x14ac:dyDescent="0.15">
      <c r="A87" s="816"/>
      <c r="B87" s="80"/>
      <c r="C87" s="81"/>
      <c r="D87" s="770"/>
      <c r="E87" s="770"/>
      <c r="F87" s="771"/>
      <c r="G87" s="772" t="s">
        <v>101</v>
      </c>
      <c r="H87" s="773"/>
      <c r="I87" s="773"/>
      <c r="J87" s="774"/>
      <c r="K87" s="763"/>
      <c r="L87" s="764"/>
      <c r="M87" s="764"/>
      <c r="N87" s="764"/>
      <c r="O87" s="764"/>
      <c r="P87" s="765" t="s">
        <v>98</v>
      </c>
      <c r="Q87" s="765"/>
      <c r="R87" s="758"/>
      <c r="S87" s="758"/>
      <c r="T87" s="758"/>
      <c r="U87" s="758"/>
      <c r="V87" s="765" t="s">
        <v>59</v>
      </c>
      <c r="W87" s="765"/>
      <c r="X87" s="764"/>
      <c r="Y87" s="764"/>
      <c r="Z87" s="764"/>
      <c r="AA87" s="764"/>
      <c r="AB87" s="765" t="s">
        <v>98</v>
      </c>
      <c r="AC87" s="765"/>
      <c r="AD87" s="758"/>
      <c r="AE87" s="758"/>
      <c r="AF87" s="758"/>
      <c r="AG87" s="758"/>
      <c r="AH87" s="759"/>
    </row>
    <row r="88" spans="1:34" s="75" customFormat="1" ht="16.350000000000001" customHeight="1" x14ac:dyDescent="0.15">
      <c r="A88" s="816"/>
      <c r="B88" s="783" t="s">
        <v>102</v>
      </c>
      <c r="C88" s="762"/>
      <c r="D88" s="762"/>
      <c r="E88" s="762"/>
      <c r="F88" s="762"/>
      <c r="G88" s="762"/>
      <c r="H88" s="762"/>
      <c r="I88" s="762"/>
      <c r="J88" s="762"/>
      <c r="K88" s="763"/>
      <c r="L88" s="764"/>
      <c r="M88" s="764"/>
      <c r="N88" s="764"/>
      <c r="O88" s="764"/>
      <c r="P88" s="765" t="s">
        <v>98</v>
      </c>
      <c r="Q88" s="765"/>
      <c r="R88" s="758"/>
      <c r="S88" s="758"/>
      <c r="T88" s="758"/>
      <c r="U88" s="758"/>
      <c r="V88" s="765" t="s">
        <v>59</v>
      </c>
      <c r="W88" s="765"/>
      <c r="X88" s="764"/>
      <c r="Y88" s="764"/>
      <c r="Z88" s="764"/>
      <c r="AA88" s="764"/>
      <c r="AB88" s="765" t="s">
        <v>98</v>
      </c>
      <c r="AC88" s="765"/>
      <c r="AD88" s="758"/>
      <c r="AE88" s="758"/>
      <c r="AF88" s="758"/>
      <c r="AG88" s="758"/>
      <c r="AH88" s="759"/>
    </row>
    <row r="89" spans="1:34" s="75" customFormat="1" ht="16.350000000000001" customHeight="1" thickBot="1" x14ac:dyDescent="0.2">
      <c r="A89" s="817"/>
      <c r="B89" s="775" t="s">
        <v>103</v>
      </c>
      <c r="C89" s="776"/>
      <c r="D89" s="776"/>
      <c r="E89" s="776"/>
      <c r="F89" s="776"/>
      <c r="G89" s="776"/>
      <c r="H89" s="776"/>
      <c r="I89" s="776"/>
      <c r="J89" s="776"/>
      <c r="K89" s="777"/>
      <c r="L89" s="778"/>
      <c r="M89" s="778"/>
      <c r="N89" s="778"/>
      <c r="O89" s="778"/>
      <c r="P89" s="778"/>
      <c r="Q89" s="778"/>
      <c r="R89" s="778"/>
      <c r="S89" s="778"/>
      <c r="T89" s="779" t="s">
        <v>104</v>
      </c>
      <c r="U89" s="779"/>
      <c r="V89" s="780"/>
      <c r="W89" s="781"/>
      <c r="X89" s="781"/>
      <c r="Y89" s="781"/>
      <c r="Z89" s="781"/>
      <c r="AA89" s="781"/>
      <c r="AB89" s="781"/>
      <c r="AC89" s="781"/>
      <c r="AD89" s="781"/>
      <c r="AE89" s="781"/>
      <c r="AF89" s="781"/>
      <c r="AG89" s="781"/>
      <c r="AH89" s="782"/>
    </row>
    <row r="90" spans="1:34" s="75" customFormat="1" ht="20.100000000000001" customHeight="1" x14ac:dyDescent="0.15">
      <c r="A90" s="816" t="s">
        <v>105</v>
      </c>
      <c r="B90" s="818" t="s">
        <v>79</v>
      </c>
      <c r="C90" s="818"/>
      <c r="D90" s="818"/>
      <c r="E90" s="818"/>
      <c r="F90" s="818"/>
      <c r="G90" s="818"/>
      <c r="H90" s="818"/>
      <c r="I90" s="818"/>
      <c r="J90" s="818"/>
      <c r="K90" s="818"/>
      <c r="L90" s="818"/>
      <c r="M90" s="818"/>
      <c r="N90" s="818"/>
      <c r="O90" s="818"/>
      <c r="P90" s="818"/>
      <c r="Q90" s="818"/>
      <c r="R90" s="818"/>
      <c r="S90" s="818"/>
      <c r="T90" s="818"/>
      <c r="U90" s="818"/>
      <c r="V90" s="818"/>
      <c r="W90" s="818"/>
      <c r="X90" s="818"/>
      <c r="Y90" s="818"/>
      <c r="Z90" s="818"/>
      <c r="AA90" s="818"/>
      <c r="AB90" s="818"/>
      <c r="AC90" s="818"/>
      <c r="AD90" s="818"/>
      <c r="AE90" s="818"/>
      <c r="AF90" s="818"/>
      <c r="AG90" s="818"/>
      <c r="AH90" s="819"/>
    </row>
    <row r="91" spans="1:34" s="75" customFormat="1" ht="16.350000000000001" customHeight="1" x14ac:dyDescent="0.15">
      <c r="A91" s="816"/>
      <c r="B91" s="743" t="s">
        <v>87</v>
      </c>
      <c r="C91" s="744"/>
      <c r="D91" s="744"/>
      <c r="E91" s="744"/>
      <c r="F91" s="744"/>
      <c r="G91" s="744"/>
      <c r="H91" s="744"/>
      <c r="I91" s="744"/>
      <c r="J91" s="745"/>
      <c r="K91" s="752" t="s">
        <v>88</v>
      </c>
      <c r="L91" s="752"/>
      <c r="M91" s="752"/>
      <c r="N91" s="752" t="s">
        <v>89</v>
      </c>
      <c r="O91" s="752"/>
      <c r="P91" s="752"/>
      <c r="Q91" s="752" t="s">
        <v>90</v>
      </c>
      <c r="R91" s="752"/>
      <c r="S91" s="752"/>
      <c r="T91" s="752" t="s">
        <v>91</v>
      </c>
      <c r="U91" s="752"/>
      <c r="V91" s="752"/>
      <c r="W91" s="752" t="s">
        <v>92</v>
      </c>
      <c r="X91" s="752"/>
      <c r="Y91" s="752"/>
      <c r="Z91" s="752" t="s">
        <v>93</v>
      </c>
      <c r="AA91" s="752"/>
      <c r="AB91" s="752"/>
      <c r="AC91" s="752" t="s">
        <v>94</v>
      </c>
      <c r="AD91" s="752"/>
      <c r="AE91" s="752"/>
      <c r="AF91" s="752" t="s">
        <v>95</v>
      </c>
      <c r="AG91" s="752"/>
      <c r="AH91" s="753"/>
    </row>
    <row r="92" spans="1:34" s="75" customFormat="1" ht="15.6" customHeight="1" x14ac:dyDescent="0.15">
      <c r="A92" s="816"/>
      <c r="B92" s="746"/>
      <c r="C92" s="747"/>
      <c r="D92" s="747"/>
      <c r="E92" s="747"/>
      <c r="F92" s="747"/>
      <c r="G92" s="747"/>
      <c r="H92" s="747"/>
      <c r="I92" s="747"/>
      <c r="J92" s="748"/>
      <c r="K92" s="752"/>
      <c r="L92" s="752"/>
      <c r="M92" s="752"/>
      <c r="N92" s="752"/>
      <c r="O92" s="752"/>
      <c r="P92" s="752"/>
      <c r="Q92" s="752"/>
      <c r="R92" s="752"/>
      <c r="S92" s="752"/>
      <c r="T92" s="752"/>
      <c r="U92" s="752"/>
      <c r="V92" s="752"/>
      <c r="W92" s="752"/>
      <c r="X92" s="752"/>
      <c r="Y92" s="752"/>
      <c r="Z92" s="752"/>
      <c r="AA92" s="752"/>
      <c r="AB92" s="752"/>
      <c r="AC92" s="752"/>
      <c r="AD92" s="752"/>
      <c r="AE92" s="752"/>
      <c r="AF92" s="752"/>
      <c r="AG92" s="752"/>
      <c r="AH92" s="753"/>
    </row>
    <row r="93" spans="1:34" s="75" customFormat="1" ht="15.95" customHeight="1" x14ac:dyDescent="0.15">
      <c r="A93" s="816"/>
      <c r="B93" s="749"/>
      <c r="C93" s="750"/>
      <c r="D93" s="750"/>
      <c r="E93" s="750"/>
      <c r="F93" s="750"/>
      <c r="G93" s="750"/>
      <c r="H93" s="750"/>
      <c r="I93" s="750"/>
      <c r="J93" s="751"/>
      <c r="K93" s="754" t="s">
        <v>96</v>
      </c>
      <c r="L93" s="755"/>
      <c r="M93" s="755"/>
      <c r="N93" s="755"/>
      <c r="O93" s="755"/>
      <c r="P93" s="755"/>
      <c r="Q93" s="755"/>
      <c r="R93" s="755"/>
      <c r="S93" s="756"/>
      <c r="T93" s="757"/>
      <c r="U93" s="758"/>
      <c r="V93" s="758"/>
      <c r="W93" s="758"/>
      <c r="X93" s="758"/>
      <c r="Y93" s="758"/>
      <c r="Z93" s="758"/>
      <c r="AA93" s="758"/>
      <c r="AB93" s="758"/>
      <c r="AC93" s="758"/>
      <c r="AD93" s="758"/>
      <c r="AE93" s="758"/>
      <c r="AF93" s="758"/>
      <c r="AG93" s="758"/>
      <c r="AH93" s="759"/>
    </row>
    <row r="94" spans="1:34" s="75" customFormat="1" ht="15.95" customHeight="1" x14ac:dyDescent="0.15">
      <c r="A94" s="816"/>
      <c r="B94" s="760" t="s">
        <v>97</v>
      </c>
      <c r="C94" s="761"/>
      <c r="D94" s="762"/>
      <c r="E94" s="762"/>
      <c r="F94" s="762"/>
      <c r="G94" s="762"/>
      <c r="H94" s="762"/>
      <c r="I94" s="762"/>
      <c r="J94" s="762"/>
      <c r="K94" s="763"/>
      <c r="L94" s="764"/>
      <c r="M94" s="764"/>
      <c r="N94" s="764"/>
      <c r="O94" s="764"/>
      <c r="P94" s="765" t="s">
        <v>98</v>
      </c>
      <c r="Q94" s="765"/>
      <c r="R94" s="758"/>
      <c r="S94" s="758"/>
      <c r="T94" s="758"/>
      <c r="U94" s="758"/>
      <c r="V94" s="765" t="s">
        <v>59</v>
      </c>
      <c r="W94" s="765"/>
      <c r="X94" s="764"/>
      <c r="Y94" s="764"/>
      <c r="Z94" s="764"/>
      <c r="AA94" s="764"/>
      <c r="AB94" s="765" t="s">
        <v>98</v>
      </c>
      <c r="AC94" s="765"/>
      <c r="AD94" s="758"/>
      <c r="AE94" s="758"/>
      <c r="AF94" s="758"/>
      <c r="AG94" s="758"/>
      <c r="AH94" s="759"/>
    </row>
    <row r="95" spans="1:34" s="75" customFormat="1" ht="15.95" customHeight="1" x14ac:dyDescent="0.15">
      <c r="A95" s="816"/>
      <c r="B95" s="78"/>
      <c r="C95" s="79"/>
      <c r="D95" s="766" t="s">
        <v>99</v>
      </c>
      <c r="E95" s="766"/>
      <c r="F95" s="767"/>
      <c r="G95" s="772" t="s">
        <v>100</v>
      </c>
      <c r="H95" s="773"/>
      <c r="I95" s="773"/>
      <c r="J95" s="774"/>
      <c r="K95" s="763"/>
      <c r="L95" s="764"/>
      <c r="M95" s="764"/>
      <c r="N95" s="764"/>
      <c r="O95" s="764"/>
      <c r="P95" s="765" t="s">
        <v>98</v>
      </c>
      <c r="Q95" s="765"/>
      <c r="R95" s="758"/>
      <c r="S95" s="758"/>
      <c r="T95" s="758"/>
      <c r="U95" s="758"/>
      <c r="V95" s="765" t="s">
        <v>59</v>
      </c>
      <c r="W95" s="765"/>
      <c r="X95" s="764"/>
      <c r="Y95" s="764"/>
      <c r="Z95" s="764"/>
      <c r="AA95" s="764"/>
      <c r="AB95" s="765" t="s">
        <v>98</v>
      </c>
      <c r="AC95" s="765"/>
      <c r="AD95" s="758"/>
      <c r="AE95" s="758"/>
      <c r="AF95" s="758"/>
      <c r="AG95" s="758"/>
      <c r="AH95" s="759"/>
    </row>
    <row r="96" spans="1:34" s="75" customFormat="1" ht="15.95" customHeight="1" x14ac:dyDescent="0.15">
      <c r="A96" s="816"/>
      <c r="B96" s="78"/>
      <c r="C96" s="79"/>
      <c r="D96" s="768"/>
      <c r="E96" s="768"/>
      <c r="F96" s="769"/>
      <c r="G96" s="772" t="s">
        <v>94</v>
      </c>
      <c r="H96" s="773"/>
      <c r="I96" s="773"/>
      <c r="J96" s="774"/>
      <c r="K96" s="763"/>
      <c r="L96" s="764"/>
      <c r="M96" s="764"/>
      <c r="N96" s="764"/>
      <c r="O96" s="764"/>
      <c r="P96" s="765" t="s">
        <v>98</v>
      </c>
      <c r="Q96" s="765"/>
      <c r="R96" s="758"/>
      <c r="S96" s="758"/>
      <c r="T96" s="758"/>
      <c r="U96" s="758"/>
      <c r="V96" s="765" t="s">
        <v>59</v>
      </c>
      <c r="W96" s="765"/>
      <c r="X96" s="764"/>
      <c r="Y96" s="764"/>
      <c r="Z96" s="764"/>
      <c r="AA96" s="764"/>
      <c r="AB96" s="765" t="s">
        <v>98</v>
      </c>
      <c r="AC96" s="765"/>
      <c r="AD96" s="758"/>
      <c r="AE96" s="758"/>
      <c r="AF96" s="758"/>
      <c r="AG96" s="758"/>
      <c r="AH96" s="759"/>
    </row>
    <row r="97" spans="1:34" s="75" customFormat="1" ht="15.95" customHeight="1" x14ac:dyDescent="0.15">
      <c r="A97" s="816"/>
      <c r="B97" s="80"/>
      <c r="C97" s="81"/>
      <c r="D97" s="770"/>
      <c r="E97" s="770"/>
      <c r="F97" s="771"/>
      <c r="G97" s="772" t="s">
        <v>101</v>
      </c>
      <c r="H97" s="773"/>
      <c r="I97" s="773"/>
      <c r="J97" s="774"/>
      <c r="K97" s="763"/>
      <c r="L97" s="764"/>
      <c r="M97" s="764"/>
      <c r="N97" s="764"/>
      <c r="O97" s="764"/>
      <c r="P97" s="765" t="s">
        <v>98</v>
      </c>
      <c r="Q97" s="765"/>
      <c r="R97" s="758"/>
      <c r="S97" s="758"/>
      <c r="T97" s="758"/>
      <c r="U97" s="758"/>
      <c r="V97" s="765" t="s">
        <v>59</v>
      </c>
      <c r="W97" s="765"/>
      <c r="X97" s="764"/>
      <c r="Y97" s="764"/>
      <c r="Z97" s="764"/>
      <c r="AA97" s="764"/>
      <c r="AB97" s="765" t="s">
        <v>98</v>
      </c>
      <c r="AC97" s="765"/>
      <c r="AD97" s="758"/>
      <c r="AE97" s="758"/>
      <c r="AF97" s="758"/>
      <c r="AG97" s="758"/>
      <c r="AH97" s="759"/>
    </row>
    <row r="98" spans="1:34" s="75" customFormat="1" ht="16.350000000000001" customHeight="1" x14ac:dyDescent="0.15">
      <c r="A98" s="816"/>
      <c r="B98" s="783" t="s">
        <v>102</v>
      </c>
      <c r="C98" s="762"/>
      <c r="D98" s="762"/>
      <c r="E98" s="762"/>
      <c r="F98" s="762"/>
      <c r="G98" s="762"/>
      <c r="H98" s="762"/>
      <c r="I98" s="762"/>
      <c r="J98" s="762"/>
      <c r="K98" s="763"/>
      <c r="L98" s="764"/>
      <c r="M98" s="764"/>
      <c r="N98" s="764"/>
      <c r="O98" s="764"/>
      <c r="P98" s="765" t="s">
        <v>98</v>
      </c>
      <c r="Q98" s="765"/>
      <c r="R98" s="758"/>
      <c r="S98" s="758"/>
      <c r="T98" s="758"/>
      <c r="U98" s="758"/>
      <c r="V98" s="765" t="s">
        <v>59</v>
      </c>
      <c r="W98" s="765"/>
      <c r="X98" s="764"/>
      <c r="Y98" s="764"/>
      <c r="Z98" s="764"/>
      <c r="AA98" s="764"/>
      <c r="AB98" s="765" t="s">
        <v>98</v>
      </c>
      <c r="AC98" s="765"/>
      <c r="AD98" s="758"/>
      <c r="AE98" s="758"/>
      <c r="AF98" s="758"/>
      <c r="AG98" s="758"/>
      <c r="AH98" s="759"/>
    </row>
    <row r="99" spans="1:34" s="75" customFormat="1" ht="16.350000000000001" customHeight="1" thickBot="1" x14ac:dyDescent="0.2">
      <c r="A99" s="816"/>
      <c r="B99" s="775" t="s">
        <v>103</v>
      </c>
      <c r="C99" s="776"/>
      <c r="D99" s="776"/>
      <c r="E99" s="776"/>
      <c r="F99" s="776"/>
      <c r="G99" s="776"/>
      <c r="H99" s="776"/>
      <c r="I99" s="776"/>
      <c r="J99" s="776"/>
      <c r="K99" s="777"/>
      <c r="L99" s="778"/>
      <c r="M99" s="778"/>
      <c r="N99" s="778"/>
      <c r="O99" s="778"/>
      <c r="P99" s="778"/>
      <c r="Q99" s="778"/>
      <c r="R99" s="778"/>
      <c r="S99" s="778"/>
      <c r="T99" s="779" t="s">
        <v>104</v>
      </c>
      <c r="U99" s="779"/>
      <c r="V99" s="780"/>
      <c r="W99" s="781"/>
      <c r="X99" s="781"/>
      <c r="Y99" s="781"/>
      <c r="Z99" s="781"/>
      <c r="AA99" s="781"/>
      <c r="AB99" s="781"/>
      <c r="AC99" s="781"/>
      <c r="AD99" s="781"/>
      <c r="AE99" s="781"/>
      <c r="AF99" s="781"/>
      <c r="AG99" s="781"/>
      <c r="AH99" s="782"/>
    </row>
    <row r="100" spans="1:34" s="75" customFormat="1" ht="20.100000000000001" customHeight="1" x14ac:dyDescent="0.15">
      <c r="A100" s="815" t="s">
        <v>106</v>
      </c>
      <c r="B100" s="785" t="s">
        <v>79</v>
      </c>
      <c r="C100" s="731"/>
      <c r="D100" s="731"/>
      <c r="E100" s="731"/>
      <c r="F100" s="731"/>
      <c r="G100" s="731"/>
      <c r="H100" s="731"/>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2"/>
    </row>
    <row r="101" spans="1:34" s="75" customFormat="1" ht="16.350000000000001" customHeight="1" x14ac:dyDescent="0.15">
      <c r="A101" s="816"/>
      <c r="B101" s="743" t="s">
        <v>87</v>
      </c>
      <c r="C101" s="744"/>
      <c r="D101" s="744"/>
      <c r="E101" s="744"/>
      <c r="F101" s="744"/>
      <c r="G101" s="744"/>
      <c r="H101" s="744"/>
      <c r="I101" s="744"/>
      <c r="J101" s="745"/>
      <c r="K101" s="752" t="s">
        <v>88</v>
      </c>
      <c r="L101" s="752"/>
      <c r="M101" s="752"/>
      <c r="N101" s="752" t="s">
        <v>89</v>
      </c>
      <c r="O101" s="752"/>
      <c r="P101" s="752"/>
      <c r="Q101" s="752" t="s">
        <v>90</v>
      </c>
      <c r="R101" s="752"/>
      <c r="S101" s="752"/>
      <c r="T101" s="752" t="s">
        <v>91</v>
      </c>
      <c r="U101" s="752"/>
      <c r="V101" s="752"/>
      <c r="W101" s="752" t="s">
        <v>92</v>
      </c>
      <c r="X101" s="752"/>
      <c r="Y101" s="752"/>
      <c r="Z101" s="752" t="s">
        <v>93</v>
      </c>
      <c r="AA101" s="752"/>
      <c r="AB101" s="752"/>
      <c r="AC101" s="752" t="s">
        <v>94</v>
      </c>
      <c r="AD101" s="752"/>
      <c r="AE101" s="752"/>
      <c r="AF101" s="752" t="s">
        <v>95</v>
      </c>
      <c r="AG101" s="752"/>
      <c r="AH101" s="753"/>
    </row>
    <row r="102" spans="1:34" s="75" customFormat="1" ht="15.6" customHeight="1" x14ac:dyDescent="0.15">
      <c r="A102" s="816"/>
      <c r="B102" s="746"/>
      <c r="C102" s="747"/>
      <c r="D102" s="747"/>
      <c r="E102" s="747"/>
      <c r="F102" s="747"/>
      <c r="G102" s="747"/>
      <c r="H102" s="747"/>
      <c r="I102" s="747"/>
      <c r="J102" s="748"/>
      <c r="K102" s="752"/>
      <c r="L102" s="752"/>
      <c r="M102" s="752"/>
      <c r="N102" s="752"/>
      <c r="O102" s="752"/>
      <c r="P102" s="752"/>
      <c r="Q102" s="752"/>
      <c r="R102" s="752"/>
      <c r="S102" s="752"/>
      <c r="T102" s="752"/>
      <c r="U102" s="752"/>
      <c r="V102" s="752"/>
      <c r="W102" s="752"/>
      <c r="X102" s="752"/>
      <c r="Y102" s="752"/>
      <c r="Z102" s="752"/>
      <c r="AA102" s="752"/>
      <c r="AB102" s="752"/>
      <c r="AC102" s="752"/>
      <c r="AD102" s="752"/>
      <c r="AE102" s="752"/>
      <c r="AF102" s="752"/>
      <c r="AG102" s="752"/>
      <c r="AH102" s="753"/>
    </row>
    <row r="103" spans="1:34" s="75" customFormat="1" ht="15.95" customHeight="1" x14ac:dyDescent="0.15">
      <c r="A103" s="816"/>
      <c r="B103" s="749"/>
      <c r="C103" s="750"/>
      <c r="D103" s="750"/>
      <c r="E103" s="750"/>
      <c r="F103" s="750"/>
      <c r="G103" s="750"/>
      <c r="H103" s="750"/>
      <c r="I103" s="750"/>
      <c r="J103" s="751"/>
      <c r="K103" s="754" t="s">
        <v>96</v>
      </c>
      <c r="L103" s="755"/>
      <c r="M103" s="755"/>
      <c r="N103" s="755"/>
      <c r="O103" s="755"/>
      <c r="P103" s="755"/>
      <c r="Q103" s="755"/>
      <c r="R103" s="755"/>
      <c r="S103" s="756"/>
      <c r="T103" s="757"/>
      <c r="U103" s="758"/>
      <c r="V103" s="758"/>
      <c r="W103" s="758"/>
      <c r="X103" s="758"/>
      <c r="Y103" s="758"/>
      <c r="Z103" s="758"/>
      <c r="AA103" s="758"/>
      <c r="AB103" s="758"/>
      <c r="AC103" s="758"/>
      <c r="AD103" s="758"/>
      <c r="AE103" s="758"/>
      <c r="AF103" s="758"/>
      <c r="AG103" s="758"/>
      <c r="AH103" s="759"/>
    </row>
    <row r="104" spans="1:34" s="75" customFormat="1" ht="15.95" customHeight="1" x14ac:dyDescent="0.15">
      <c r="A104" s="816"/>
      <c r="B104" s="760" t="s">
        <v>97</v>
      </c>
      <c r="C104" s="761"/>
      <c r="D104" s="762"/>
      <c r="E104" s="762"/>
      <c r="F104" s="762"/>
      <c r="G104" s="762"/>
      <c r="H104" s="762"/>
      <c r="I104" s="762"/>
      <c r="J104" s="762"/>
      <c r="K104" s="763"/>
      <c r="L104" s="764"/>
      <c r="M104" s="764"/>
      <c r="N104" s="764"/>
      <c r="O104" s="764"/>
      <c r="P104" s="765" t="s">
        <v>98</v>
      </c>
      <c r="Q104" s="765"/>
      <c r="R104" s="758"/>
      <c r="S104" s="758"/>
      <c r="T104" s="758"/>
      <c r="U104" s="758"/>
      <c r="V104" s="765" t="s">
        <v>59</v>
      </c>
      <c r="W104" s="765"/>
      <c r="X104" s="764"/>
      <c r="Y104" s="764"/>
      <c r="Z104" s="764"/>
      <c r="AA104" s="764"/>
      <c r="AB104" s="765" t="s">
        <v>98</v>
      </c>
      <c r="AC104" s="765"/>
      <c r="AD104" s="758"/>
      <c r="AE104" s="758"/>
      <c r="AF104" s="758"/>
      <c r="AG104" s="758"/>
      <c r="AH104" s="759"/>
    </row>
    <row r="105" spans="1:34" s="75" customFormat="1" ht="15.95" customHeight="1" x14ac:dyDescent="0.15">
      <c r="A105" s="816"/>
      <c r="B105" s="78"/>
      <c r="C105" s="79"/>
      <c r="D105" s="766" t="s">
        <v>99</v>
      </c>
      <c r="E105" s="766"/>
      <c r="F105" s="767"/>
      <c r="G105" s="772" t="s">
        <v>100</v>
      </c>
      <c r="H105" s="773"/>
      <c r="I105" s="773"/>
      <c r="J105" s="774"/>
      <c r="K105" s="763"/>
      <c r="L105" s="764"/>
      <c r="M105" s="764"/>
      <c r="N105" s="764"/>
      <c r="O105" s="764"/>
      <c r="P105" s="765" t="s">
        <v>98</v>
      </c>
      <c r="Q105" s="765"/>
      <c r="R105" s="758"/>
      <c r="S105" s="758"/>
      <c r="T105" s="758"/>
      <c r="U105" s="758"/>
      <c r="V105" s="765" t="s">
        <v>59</v>
      </c>
      <c r="W105" s="765"/>
      <c r="X105" s="764"/>
      <c r="Y105" s="764"/>
      <c r="Z105" s="764"/>
      <c r="AA105" s="764"/>
      <c r="AB105" s="765" t="s">
        <v>98</v>
      </c>
      <c r="AC105" s="765"/>
      <c r="AD105" s="758"/>
      <c r="AE105" s="758"/>
      <c r="AF105" s="758"/>
      <c r="AG105" s="758"/>
      <c r="AH105" s="759"/>
    </row>
    <row r="106" spans="1:34" s="75" customFormat="1" ht="15.95" customHeight="1" x14ac:dyDescent="0.15">
      <c r="A106" s="816"/>
      <c r="B106" s="78"/>
      <c r="C106" s="79"/>
      <c r="D106" s="768"/>
      <c r="E106" s="768"/>
      <c r="F106" s="769"/>
      <c r="G106" s="772" t="s">
        <v>94</v>
      </c>
      <c r="H106" s="773"/>
      <c r="I106" s="773"/>
      <c r="J106" s="774"/>
      <c r="K106" s="763"/>
      <c r="L106" s="764"/>
      <c r="M106" s="764"/>
      <c r="N106" s="764"/>
      <c r="O106" s="764"/>
      <c r="P106" s="765" t="s">
        <v>98</v>
      </c>
      <c r="Q106" s="765"/>
      <c r="R106" s="758"/>
      <c r="S106" s="758"/>
      <c r="T106" s="758"/>
      <c r="U106" s="758"/>
      <c r="V106" s="765" t="s">
        <v>59</v>
      </c>
      <c r="W106" s="765"/>
      <c r="X106" s="764"/>
      <c r="Y106" s="764"/>
      <c r="Z106" s="764"/>
      <c r="AA106" s="764"/>
      <c r="AB106" s="765" t="s">
        <v>98</v>
      </c>
      <c r="AC106" s="765"/>
      <c r="AD106" s="758"/>
      <c r="AE106" s="758"/>
      <c r="AF106" s="758"/>
      <c r="AG106" s="758"/>
      <c r="AH106" s="759"/>
    </row>
    <row r="107" spans="1:34" s="75" customFormat="1" ht="15.95" customHeight="1" x14ac:dyDescent="0.15">
      <c r="A107" s="816"/>
      <c r="B107" s="80"/>
      <c r="C107" s="81"/>
      <c r="D107" s="770"/>
      <c r="E107" s="770"/>
      <c r="F107" s="771"/>
      <c r="G107" s="772" t="s">
        <v>101</v>
      </c>
      <c r="H107" s="773"/>
      <c r="I107" s="773"/>
      <c r="J107" s="774"/>
      <c r="K107" s="763"/>
      <c r="L107" s="764"/>
      <c r="M107" s="764"/>
      <c r="N107" s="764"/>
      <c r="O107" s="764"/>
      <c r="P107" s="765" t="s">
        <v>98</v>
      </c>
      <c r="Q107" s="765"/>
      <c r="R107" s="758"/>
      <c r="S107" s="758"/>
      <c r="T107" s="758"/>
      <c r="U107" s="758"/>
      <c r="V107" s="765" t="s">
        <v>59</v>
      </c>
      <c r="W107" s="765"/>
      <c r="X107" s="764"/>
      <c r="Y107" s="764"/>
      <c r="Z107" s="764"/>
      <c r="AA107" s="764"/>
      <c r="AB107" s="765" t="s">
        <v>98</v>
      </c>
      <c r="AC107" s="765"/>
      <c r="AD107" s="758"/>
      <c r="AE107" s="758"/>
      <c r="AF107" s="758"/>
      <c r="AG107" s="758"/>
      <c r="AH107" s="759"/>
    </row>
    <row r="108" spans="1:34" s="75" customFormat="1" ht="16.350000000000001" customHeight="1" x14ac:dyDescent="0.15">
      <c r="A108" s="816"/>
      <c r="B108" s="783" t="s">
        <v>102</v>
      </c>
      <c r="C108" s="762"/>
      <c r="D108" s="762"/>
      <c r="E108" s="762"/>
      <c r="F108" s="762"/>
      <c r="G108" s="762"/>
      <c r="H108" s="762"/>
      <c r="I108" s="762"/>
      <c r="J108" s="762"/>
      <c r="K108" s="763"/>
      <c r="L108" s="764"/>
      <c r="M108" s="764"/>
      <c r="N108" s="764"/>
      <c r="O108" s="764"/>
      <c r="P108" s="765" t="s">
        <v>98</v>
      </c>
      <c r="Q108" s="765"/>
      <c r="R108" s="758"/>
      <c r="S108" s="758"/>
      <c r="T108" s="758"/>
      <c r="U108" s="758"/>
      <c r="V108" s="765" t="s">
        <v>59</v>
      </c>
      <c r="W108" s="765"/>
      <c r="X108" s="764"/>
      <c r="Y108" s="764"/>
      <c r="Z108" s="764"/>
      <c r="AA108" s="764"/>
      <c r="AB108" s="765" t="s">
        <v>98</v>
      </c>
      <c r="AC108" s="765"/>
      <c r="AD108" s="758"/>
      <c r="AE108" s="758"/>
      <c r="AF108" s="758"/>
      <c r="AG108" s="758"/>
      <c r="AH108" s="759"/>
    </row>
    <row r="109" spans="1:34" s="75" customFormat="1" ht="16.350000000000001" customHeight="1" thickBot="1" x14ac:dyDescent="0.2">
      <c r="A109" s="817"/>
      <c r="B109" s="775" t="s">
        <v>103</v>
      </c>
      <c r="C109" s="776"/>
      <c r="D109" s="776"/>
      <c r="E109" s="776"/>
      <c r="F109" s="776"/>
      <c r="G109" s="776"/>
      <c r="H109" s="776"/>
      <c r="I109" s="776"/>
      <c r="J109" s="776"/>
      <c r="K109" s="777"/>
      <c r="L109" s="778"/>
      <c r="M109" s="778"/>
      <c r="N109" s="778"/>
      <c r="O109" s="778"/>
      <c r="P109" s="778"/>
      <c r="Q109" s="778"/>
      <c r="R109" s="778"/>
      <c r="S109" s="778"/>
      <c r="T109" s="779" t="s">
        <v>104</v>
      </c>
      <c r="U109" s="779"/>
      <c r="V109" s="780"/>
      <c r="W109" s="781"/>
      <c r="X109" s="781"/>
      <c r="Y109" s="781"/>
      <c r="Z109" s="781"/>
      <c r="AA109" s="781"/>
      <c r="AB109" s="781"/>
      <c r="AC109" s="781"/>
      <c r="AD109" s="781"/>
      <c r="AE109" s="781"/>
      <c r="AF109" s="781"/>
      <c r="AG109" s="781"/>
      <c r="AH109" s="782"/>
    </row>
    <row r="110" spans="1:34" s="75" customFormat="1" ht="15" customHeight="1" thickBot="1" x14ac:dyDescent="0.2">
      <c r="A110" s="824" t="s">
        <v>70</v>
      </c>
      <c r="B110" s="825"/>
      <c r="C110" s="825"/>
      <c r="D110" s="825"/>
      <c r="E110" s="825"/>
      <c r="F110" s="825"/>
      <c r="G110" s="825"/>
      <c r="H110" s="794" t="s">
        <v>73</v>
      </c>
      <c r="I110" s="795"/>
      <c r="J110" s="795"/>
      <c r="K110" s="795"/>
      <c r="L110" s="795"/>
      <c r="M110" s="795"/>
      <c r="N110" s="795"/>
      <c r="O110" s="795"/>
      <c r="P110" s="795"/>
      <c r="Q110" s="795"/>
      <c r="R110" s="795"/>
      <c r="S110" s="795"/>
      <c r="T110" s="795"/>
      <c r="U110" s="795"/>
      <c r="V110" s="795"/>
      <c r="W110" s="795"/>
      <c r="X110" s="795"/>
      <c r="Y110" s="795"/>
      <c r="Z110" s="795"/>
      <c r="AA110" s="795"/>
      <c r="AB110" s="795"/>
      <c r="AC110" s="795"/>
      <c r="AD110" s="795"/>
      <c r="AE110" s="795"/>
      <c r="AF110" s="795"/>
      <c r="AG110" s="795"/>
      <c r="AH110" s="796"/>
    </row>
    <row r="111" spans="1:34" s="75" customFormat="1" ht="15" customHeight="1" x14ac:dyDescent="0.15">
      <c r="AC111" s="75" t="s">
        <v>0</v>
      </c>
    </row>
    <row r="112" spans="1:34" ht="15" customHeight="1" x14ac:dyDescent="0.15">
      <c r="A112" s="821" t="s">
        <v>78</v>
      </c>
      <c r="B112" s="821"/>
      <c r="C112" s="822" t="s">
        <v>155</v>
      </c>
      <c r="D112" s="823" t="s">
        <v>157</v>
      </c>
      <c r="E112" s="823"/>
      <c r="F112" s="823"/>
      <c r="G112" s="823"/>
      <c r="H112" s="823"/>
      <c r="I112" s="823"/>
      <c r="J112" s="823"/>
      <c r="K112" s="823"/>
      <c r="L112" s="823"/>
      <c r="M112" s="823"/>
      <c r="N112" s="823"/>
      <c r="O112" s="823"/>
      <c r="P112" s="823"/>
      <c r="Q112" s="823"/>
      <c r="R112" s="823"/>
      <c r="S112" s="823"/>
      <c r="T112" s="823"/>
      <c r="U112" s="823"/>
      <c r="V112" s="823"/>
      <c r="W112" s="823"/>
      <c r="X112" s="823"/>
      <c r="Y112" s="823"/>
      <c r="Z112" s="823"/>
      <c r="AA112" s="823"/>
      <c r="AB112" s="823"/>
      <c r="AC112" s="823"/>
      <c r="AD112" s="823"/>
      <c r="AE112" s="823"/>
      <c r="AF112" s="823"/>
      <c r="AG112" s="823"/>
      <c r="AH112" s="823"/>
    </row>
    <row r="113" spans="1:34" ht="15" customHeight="1" x14ac:dyDescent="0.15">
      <c r="A113" s="821"/>
      <c r="B113" s="821"/>
      <c r="C113" s="822"/>
      <c r="D113" s="823"/>
      <c r="E113" s="823"/>
      <c r="F113" s="823"/>
      <c r="G113" s="823"/>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3"/>
    </row>
    <row r="114" spans="1:34" ht="15" customHeight="1" x14ac:dyDescent="0.15">
      <c r="A114" s="821"/>
      <c r="B114" s="821"/>
      <c r="C114" s="822"/>
      <c r="D114" s="823"/>
      <c r="E114" s="823"/>
      <c r="F114" s="823"/>
      <c r="G114" s="823"/>
      <c r="H114" s="823"/>
      <c r="I114" s="823"/>
      <c r="J114" s="823"/>
      <c r="K114" s="823"/>
      <c r="L114" s="823"/>
      <c r="M114" s="823"/>
      <c r="N114" s="823"/>
      <c r="O114" s="823"/>
      <c r="P114" s="823"/>
      <c r="Q114" s="823"/>
      <c r="R114" s="823"/>
      <c r="S114" s="823"/>
      <c r="T114" s="823"/>
      <c r="U114" s="823"/>
      <c r="V114" s="823"/>
      <c r="W114" s="823"/>
      <c r="X114" s="823"/>
      <c r="Y114" s="823"/>
      <c r="Z114" s="823"/>
      <c r="AA114" s="823"/>
      <c r="AB114" s="823"/>
      <c r="AC114" s="823"/>
      <c r="AD114" s="823"/>
      <c r="AE114" s="823"/>
      <c r="AF114" s="823"/>
      <c r="AG114" s="823"/>
      <c r="AH114" s="823"/>
    </row>
    <row r="115" spans="1:34" ht="15" customHeight="1" x14ac:dyDescent="0.15">
      <c r="A115" s="821"/>
      <c r="B115" s="821"/>
      <c r="C115" s="822"/>
      <c r="D115" s="823"/>
      <c r="E115" s="823"/>
      <c r="F115" s="823"/>
      <c r="G115" s="823"/>
      <c r="H115" s="823"/>
      <c r="I115" s="823"/>
      <c r="J115" s="823"/>
      <c r="K115" s="823"/>
      <c r="L115" s="823"/>
      <c r="M115" s="823"/>
      <c r="N115" s="823"/>
      <c r="O115" s="823"/>
      <c r="P115" s="823"/>
      <c r="Q115" s="823"/>
      <c r="R115" s="823"/>
      <c r="S115" s="823"/>
      <c r="T115" s="823"/>
      <c r="U115" s="823"/>
      <c r="V115" s="823"/>
      <c r="W115" s="823"/>
      <c r="X115" s="823"/>
      <c r="Y115" s="823"/>
      <c r="Z115" s="823"/>
      <c r="AA115" s="823"/>
      <c r="AB115" s="823"/>
      <c r="AC115" s="823"/>
      <c r="AD115" s="823"/>
      <c r="AE115" s="823"/>
      <c r="AF115" s="823"/>
      <c r="AG115" s="823"/>
      <c r="AH115" s="823"/>
    </row>
    <row r="116" spans="1:34" ht="15" customHeight="1" x14ac:dyDescent="0.15">
      <c r="A116" s="821"/>
      <c r="B116" s="821"/>
      <c r="C116" s="822"/>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3"/>
      <c r="AA116" s="823"/>
      <c r="AB116" s="823"/>
      <c r="AC116" s="823"/>
      <c r="AD116" s="823"/>
      <c r="AE116" s="823"/>
      <c r="AF116" s="823"/>
      <c r="AG116" s="823"/>
      <c r="AH116" s="823"/>
    </row>
    <row r="117" spans="1:34" ht="15" customHeight="1" x14ac:dyDescent="0.15">
      <c r="A117" s="821"/>
      <c r="B117" s="821"/>
      <c r="C117" s="822"/>
      <c r="D117" s="823"/>
      <c r="E117" s="823"/>
      <c r="F117" s="823"/>
      <c r="G117" s="823"/>
      <c r="H117" s="823"/>
      <c r="I117" s="823"/>
      <c r="J117" s="823"/>
      <c r="K117" s="823"/>
      <c r="L117" s="823"/>
      <c r="M117" s="823"/>
      <c r="N117" s="823"/>
      <c r="O117" s="823"/>
      <c r="P117" s="823"/>
      <c r="Q117" s="823"/>
      <c r="R117" s="823"/>
      <c r="S117" s="823"/>
      <c r="T117" s="823"/>
      <c r="U117" s="823"/>
      <c r="V117" s="823"/>
      <c r="W117" s="823"/>
      <c r="X117" s="823"/>
      <c r="Y117" s="823"/>
      <c r="Z117" s="823"/>
      <c r="AA117" s="823"/>
      <c r="AB117" s="823"/>
      <c r="AC117" s="823"/>
      <c r="AD117" s="823"/>
      <c r="AE117" s="823"/>
      <c r="AF117" s="823"/>
      <c r="AG117" s="823"/>
      <c r="AH117" s="823"/>
    </row>
    <row r="118" spans="1:34" ht="23.25" customHeight="1" x14ac:dyDescent="0.15">
      <c r="A118" s="821"/>
      <c r="B118" s="821"/>
      <c r="C118" s="822"/>
      <c r="D118" s="823"/>
      <c r="E118" s="823"/>
      <c r="F118" s="823"/>
      <c r="G118" s="823"/>
      <c r="H118" s="823"/>
      <c r="I118" s="823"/>
      <c r="J118" s="823"/>
      <c r="K118" s="823"/>
      <c r="L118" s="823"/>
      <c r="M118" s="823"/>
      <c r="N118" s="823"/>
      <c r="O118" s="823"/>
      <c r="P118" s="823"/>
      <c r="Q118" s="823"/>
      <c r="R118" s="823"/>
      <c r="S118" s="823"/>
      <c r="T118" s="823"/>
      <c r="U118" s="823"/>
      <c r="V118" s="823"/>
      <c r="W118" s="823"/>
      <c r="X118" s="823"/>
      <c r="Y118" s="823"/>
      <c r="Z118" s="823"/>
      <c r="AA118" s="823"/>
      <c r="AB118" s="823"/>
      <c r="AC118" s="823"/>
      <c r="AD118" s="823"/>
      <c r="AE118" s="823"/>
      <c r="AF118" s="823"/>
      <c r="AG118" s="823"/>
      <c r="AH118" s="823"/>
    </row>
    <row r="119" spans="1:34" ht="9" customHeight="1" x14ac:dyDescent="0.15">
      <c r="A119" s="821"/>
      <c r="B119" s="821"/>
      <c r="C119" s="822"/>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3"/>
      <c r="AA119" s="823"/>
      <c r="AB119" s="823"/>
      <c r="AC119" s="823"/>
      <c r="AD119" s="823"/>
      <c r="AE119" s="823"/>
      <c r="AF119" s="823"/>
      <c r="AG119" s="823"/>
      <c r="AH119" s="823"/>
    </row>
    <row r="124" spans="1:34" x14ac:dyDescent="0.15">
      <c r="O124" s="10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9"/>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98" customWidth="1"/>
    <col min="35" max="16384" width="8.75" style="98"/>
  </cols>
  <sheetData>
    <row r="1" spans="1:34" ht="21.6" customHeight="1" x14ac:dyDescent="0.15">
      <c r="A1" s="826" t="s">
        <v>149</v>
      </c>
      <c r="B1" s="826"/>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row>
    <row r="2" spans="1:34" s="4" customFormat="1" ht="20.45" customHeight="1" thickBot="1" x14ac:dyDescent="0.2">
      <c r="A2" s="827" t="s">
        <v>107</v>
      </c>
      <c r="B2" s="827"/>
      <c r="C2" s="827"/>
      <c r="D2" s="827"/>
      <c r="E2" s="827"/>
      <c r="F2" s="827"/>
      <c r="G2" s="827"/>
      <c r="H2" s="827"/>
      <c r="I2" s="827"/>
      <c r="J2" s="827"/>
      <c r="K2" s="827"/>
      <c r="L2" s="827"/>
      <c r="M2" s="827"/>
      <c r="N2" s="827"/>
      <c r="O2" s="827"/>
      <c r="P2" s="827"/>
      <c r="Q2" s="827"/>
      <c r="R2" s="827"/>
      <c r="S2" s="11"/>
      <c r="T2" s="11"/>
      <c r="U2" s="11"/>
      <c r="V2" s="11"/>
      <c r="W2" s="11"/>
      <c r="X2" s="11"/>
      <c r="Y2" s="11"/>
      <c r="Z2" s="11"/>
      <c r="AA2" s="11"/>
      <c r="AB2" s="11"/>
      <c r="AC2" s="11"/>
      <c r="AD2" s="11"/>
      <c r="AE2" s="11"/>
      <c r="AF2" s="11"/>
      <c r="AG2" s="11"/>
      <c r="AH2" s="11"/>
    </row>
    <row r="3" spans="1:34" s="4" customFormat="1" ht="14.25" customHeight="1" x14ac:dyDescent="0.15">
      <c r="A3" s="828" t="s">
        <v>108</v>
      </c>
      <c r="B3" s="831" t="s">
        <v>66</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2"/>
    </row>
    <row r="4" spans="1:34" s="4" customFormat="1" ht="21.2" customHeight="1" x14ac:dyDescent="0.15">
      <c r="A4" s="829"/>
      <c r="B4" s="833" t="s">
        <v>67</v>
      </c>
      <c r="C4" s="834"/>
      <c r="D4" s="834"/>
      <c r="E4" s="834"/>
      <c r="F4" s="834"/>
      <c r="G4" s="834"/>
      <c r="H4" s="834"/>
      <c r="I4" s="834"/>
      <c r="J4" s="835"/>
      <c r="K4" s="839" t="s">
        <v>85</v>
      </c>
      <c r="L4" s="840"/>
      <c r="M4" s="840"/>
      <c r="N4" s="840"/>
      <c r="O4" s="840"/>
      <c r="P4" s="841"/>
      <c r="Q4" s="839" t="s">
        <v>74</v>
      </c>
      <c r="R4" s="840"/>
      <c r="S4" s="840"/>
      <c r="T4" s="840"/>
      <c r="U4" s="840"/>
      <c r="V4" s="840"/>
      <c r="W4" s="842" t="s">
        <v>75</v>
      </c>
      <c r="X4" s="842"/>
      <c r="Y4" s="842"/>
      <c r="Z4" s="842"/>
      <c r="AA4" s="842"/>
      <c r="AB4" s="842"/>
      <c r="AC4" s="843" t="s">
        <v>86</v>
      </c>
      <c r="AD4" s="840"/>
      <c r="AE4" s="840"/>
      <c r="AF4" s="840"/>
      <c r="AG4" s="840"/>
      <c r="AH4" s="844"/>
    </row>
    <row r="5" spans="1:34" s="4" customFormat="1" ht="16.350000000000001" customHeight="1" x14ac:dyDescent="0.15">
      <c r="A5" s="829"/>
      <c r="B5" s="836"/>
      <c r="C5" s="837"/>
      <c r="D5" s="837"/>
      <c r="E5" s="837"/>
      <c r="F5" s="837"/>
      <c r="G5" s="837"/>
      <c r="H5" s="837"/>
      <c r="I5" s="837"/>
      <c r="J5" s="838"/>
      <c r="K5" s="839" t="s">
        <v>76</v>
      </c>
      <c r="L5" s="840"/>
      <c r="M5" s="841"/>
      <c r="N5" s="839" t="s">
        <v>77</v>
      </c>
      <c r="O5" s="840"/>
      <c r="P5" s="841"/>
      <c r="Q5" s="839" t="s">
        <v>76</v>
      </c>
      <c r="R5" s="840"/>
      <c r="S5" s="841"/>
      <c r="T5" s="839" t="s">
        <v>77</v>
      </c>
      <c r="U5" s="840"/>
      <c r="V5" s="841"/>
      <c r="W5" s="839" t="s">
        <v>76</v>
      </c>
      <c r="X5" s="840"/>
      <c r="Y5" s="841"/>
      <c r="Z5" s="839" t="s">
        <v>77</v>
      </c>
      <c r="AA5" s="840"/>
      <c r="AB5" s="841"/>
      <c r="AC5" s="839" t="s">
        <v>76</v>
      </c>
      <c r="AD5" s="840"/>
      <c r="AE5" s="841"/>
      <c r="AF5" s="839" t="s">
        <v>77</v>
      </c>
      <c r="AG5" s="840"/>
      <c r="AH5" s="844"/>
    </row>
    <row r="6" spans="1:34" s="4" customFormat="1" ht="16.350000000000001" customHeight="1" x14ac:dyDescent="0.15">
      <c r="A6" s="829"/>
      <c r="B6" s="845" t="s">
        <v>68</v>
      </c>
      <c r="C6" s="840"/>
      <c r="D6" s="840"/>
      <c r="E6" s="840"/>
      <c r="F6" s="840"/>
      <c r="G6" s="840"/>
      <c r="H6" s="840"/>
      <c r="I6" s="840"/>
      <c r="J6" s="841"/>
      <c r="K6" s="839"/>
      <c r="L6" s="840"/>
      <c r="M6" s="841"/>
      <c r="N6" s="839"/>
      <c r="O6" s="840"/>
      <c r="P6" s="841"/>
      <c r="Q6" s="839"/>
      <c r="R6" s="840"/>
      <c r="S6" s="841"/>
      <c r="T6" s="839"/>
      <c r="U6" s="840"/>
      <c r="V6" s="841"/>
      <c r="W6" s="839"/>
      <c r="X6" s="840"/>
      <c r="Y6" s="841"/>
      <c r="Z6" s="839"/>
      <c r="AA6" s="840"/>
      <c r="AB6" s="841"/>
      <c r="AC6" s="839"/>
      <c r="AD6" s="840"/>
      <c r="AE6" s="841"/>
      <c r="AF6" s="839"/>
      <c r="AG6" s="840"/>
      <c r="AH6" s="844"/>
    </row>
    <row r="7" spans="1:34" s="4" customFormat="1" ht="16.350000000000001" customHeight="1" x14ac:dyDescent="0.15">
      <c r="A7" s="829"/>
      <c r="B7" s="845" t="s">
        <v>69</v>
      </c>
      <c r="C7" s="840"/>
      <c r="D7" s="840"/>
      <c r="E7" s="840"/>
      <c r="F7" s="840"/>
      <c r="G7" s="840"/>
      <c r="H7" s="840"/>
      <c r="I7" s="840"/>
      <c r="J7" s="841"/>
      <c r="K7" s="839"/>
      <c r="L7" s="840"/>
      <c r="M7" s="841"/>
      <c r="N7" s="839"/>
      <c r="O7" s="840"/>
      <c r="P7" s="841"/>
      <c r="Q7" s="839"/>
      <c r="R7" s="840"/>
      <c r="S7" s="841"/>
      <c r="T7" s="839"/>
      <c r="U7" s="840"/>
      <c r="V7" s="841"/>
      <c r="W7" s="839"/>
      <c r="X7" s="840"/>
      <c r="Y7" s="841"/>
      <c r="Z7" s="839"/>
      <c r="AA7" s="840"/>
      <c r="AB7" s="841"/>
      <c r="AC7" s="839"/>
      <c r="AD7" s="840"/>
      <c r="AE7" s="841"/>
      <c r="AF7" s="839"/>
      <c r="AG7" s="840"/>
      <c r="AH7" s="844"/>
    </row>
    <row r="8" spans="1:34" s="4" customFormat="1" ht="14.25" customHeight="1" x14ac:dyDescent="0.15">
      <c r="A8" s="829"/>
      <c r="B8" s="847" t="s">
        <v>79</v>
      </c>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8"/>
    </row>
    <row r="9" spans="1:34" s="4" customFormat="1" ht="16.350000000000001" customHeight="1" x14ac:dyDescent="0.15">
      <c r="A9" s="830"/>
      <c r="B9" s="849" t="s">
        <v>87</v>
      </c>
      <c r="C9" s="850"/>
      <c r="D9" s="850"/>
      <c r="E9" s="850"/>
      <c r="F9" s="850"/>
      <c r="G9" s="850"/>
      <c r="H9" s="850"/>
      <c r="I9" s="850"/>
      <c r="J9" s="851"/>
      <c r="K9" s="858" t="s">
        <v>88</v>
      </c>
      <c r="L9" s="858"/>
      <c r="M9" s="858"/>
      <c r="N9" s="858" t="s">
        <v>89</v>
      </c>
      <c r="O9" s="858"/>
      <c r="P9" s="858"/>
      <c r="Q9" s="858" t="s">
        <v>90</v>
      </c>
      <c r="R9" s="858"/>
      <c r="S9" s="858"/>
      <c r="T9" s="858" t="s">
        <v>91</v>
      </c>
      <c r="U9" s="858"/>
      <c r="V9" s="858"/>
      <c r="W9" s="858" t="s">
        <v>92</v>
      </c>
      <c r="X9" s="858"/>
      <c r="Y9" s="858"/>
      <c r="Z9" s="858" t="s">
        <v>93</v>
      </c>
      <c r="AA9" s="858"/>
      <c r="AB9" s="858"/>
      <c r="AC9" s="858" t="s">
        <v>94</v>
      </c>
      <c r="AD9" s="858"/>
      <c r="AE9" s="858"/>
      <c r="AF9" s="858" t="s">
        <v>95</v>
      </c>
      <c r="AG9" s="858"/>
      <c r="AH9" s="859"/>
    </row>
    <row r="10" spans="1:34" s="4" customFormat="1" ht="15.6" customHeight="1" x14ac:dyDescent="0.15">
      <c r="A10" s="830"/>
      <c r="B10" s="852"/>
      <c r="C10" s="853"/>
      <c r="D10" s="853"/>
      <c r="E10" s="853"/>
      <c r="F10" s="853"/>
      <c r="G10" s="853"/>
      <c r="H10" s="853"/>
      <c r="I10" s="853"/>
      <c r="J10" s="854"/>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9"/>
    </row>
    <row r="11" spans="1:34" s="4" customFormat="1" ht="15.95" customHeight="1" x14ac:dyDescent="0.15">
      <c r="A11" s="830"/>
      <c r="B11" s="855"/>
      <c r="C11" s="856"/>
      <c r="D11" s="856"/>
      <c r="E11" s="856"/>
      <c r="F11" s="856"/>
      <c r="G11" s="856"/>
      <c r="H11" s="856"/>
      <c r="I11" s="856"/>
      <c r="J11" s="857"/>
      <c r="K11" s="860" t="s">
        <v>96</v>
      </c>
      <c r="L11" s="861"/>
      <c r="M11" s="861"/>
      <c r="N11" s="861"/>
      <c r="O11" s="861"/>
      <c r="P11" s="861"/>
      <c r="Q11" s="861"/>
      <c r="R11" s="861"/>
      <c r="S11" s="862"/>
      <c r="T11" s="863"/>
      <c r="U11" s="864"/>
      <c r="V11" s="864"/>
      <c r="W11" s="864"/>
      <c r="X11" s="864"/>
      <c r="Y11" s="864"/>
      <c r="Z11" s="864"/>
      <c r="AA11" s="864"/>
      <c r="AB11" s="864"/>
      <c r="AC11" s="864"/>
      <c r="AD11" s="864"/>
      <c r="AE11" s="864"/>
      <c r="AF11" s="864"/>
      <c r="AG11" s="864"/>
      <c r="AH11" s="865"/>
    </row>
    <row r="12" spans="1:34" s="4" customFormat="1" ht="15.95" customHeight="1" x14ac:dyDescent="0.15">
      <c r="A12" s="830"/>
      <c r="B12" s="866" t="s">
        <v>97</v>
      </c>
      <c r="C12" s="867"/>
      <c r="D12" s="868"/>
      <c r="E12" s="868"/>
      <c r="F12" s="868"/>
      <c r="G12" s="868"/>
      <c r="H12" s="868"/>
      <c r="I12" s="868"/>
      <c r="J12" s="868"/>
      <c r="K12" s="869"/>
      <c r="L12" s="870"/>
      <c r="M12" s="870"/>
      <c r="N12" s="870"/>
      <c r="O12" s="870"/>
      <c r="P12" s="846" t="s">
        <v>98</v>
      </c>
      <c r="Q12" s="846"/>
      <c r="R12" s="864"/>
      <c r="S12" s="864"/>
      <c r="T12" s="864"/>
      <c r="U12" s="864"/>
      <c r="V12" s="846" t="s">
        <v>59</v>
      </c>
      <c r="W12" s="846"/>
      <c r="X12" s="870"/>
      <c r="Y12" s="870"/>
      <c r="Z12" s="870"/>
      <c r="AA12" s="870"/>
      <c r="AB12" s="846" t="s">
        <v>98</v>
      </c>
      <c r="AC12" s="846"/>
      <c r="AD12" s="864"/>
      <c r="AE12" s="864"/>
      <c r="AF12" s="864"/>
      <c r="AG12" s="864"/>
      <c r="AH12" s="865"/>
    </row>
    <row r="13" spans="1:34" s="4" customFormat="1" ht="15.95" customHeight="1" x14ac:dyDescent="0.15">
      <c r="A13" s="830"/>
      <c r="B13" s="6"/>
      <c r="C13" s="7"/>
      <c r="D13" s="871" t="s">
        <v>99</v>
      </c>
      <c r="E13" s="871"/>
      <c r="F13" s="872"/>
      <c r="G13" s="877" t="s">
        <v>100</v>
      </c>
      <c r="H13" s="878"/>
      <c r="I13" s="878"/>
      <c r="J13" s="879"/>
      <c r="K13" s="869"/>
      <c r="L13" s="870"/>
      <c r="M13" s="870"/>
      <c r="N13" s="870"/>
      <c r="O13" s="870"/>
      <c r="P13" s="846" t="s">
        <v>98</v>
      </c>
      <c r="Q13" s="846"/>
      <c r="R13" s="864"/>
      <c r="S13" s="864"/>
      <c r="T13" s="864"/>
      <c r="U13" s="864"/>
      <c r="V13" s="846" t="s">
        <v>59</v>
      </c>
      <c r="W13" s="846"/>
      <c r="X13" s="870"/>
      <c r="Y13" s="870"/>
      <c r="Z13" s="870"/>
      <c r="AA13" s="870"/>
      <c r="AB13" s="846" t="s">
        <v>98</v>
      </c>
      <c r="AC13" s="846"/>
      <c r="AD13" s="864"/>
      <c r="AE13" s="864"/>
      <c r="AF13" s="864"/>
      <c r="AG13" s="864"/>
      <c r="AH13" s="865"/>
    </row>
    <row r="14" spans="1:34" s="4" customFormat="1" ht="15.95" customHeight="1" x14ac:dyDescent="0.15">
      <c r="A14" s="830"/>
      <c r="B14" s="6"/>
      <c r="C14" s="7"/>
      <c r="D14" s="873"/>
      <c r="E14" s="873"/>
      <c r="F14" s="874"/>
      <c r="G14" s="877" t="s">
        <v>94</v>
      </c>
      <c r="H14" s="878"/>
      <c r="I14" s="878"/>
      <c r="J14" s="879"/>
      <c r="K14" s="869"/>
      <c r="L14" s="870"/>
      <c r="M14" s="870"/>
      <c r="N14" s="870"/>
      <c r="O14" s="870"/>
      <c r="P14" s="846" t="s">
        <v>98</v>
      </c>
      <c r="Q14" s="846"/>
      <c r="R14" s="864"/>
      <c r="S14" s="864"/>
      <c r="T14" s="864"/>
      <c r="U14" s="864"/>
      <c r="V14" s="846" t="s">
        <v>59</v>
      </c>
      <c r="W14" s="846"/>
      <c r="X14" s="870"/>
      <c r="Y14" s="870"/>
      <c r="Z14" s="870"/>
      <c r="AA14" s="870"/>
      <c r="AB14" s="846" t="s">
        <v>98</v>
      </c>
      <c r="AC14" s="846"/>
      <c r="AD14" s="864"/>
      <c r="AE14" s="864"/>
      <c r="AF14" s="864"/>
      <c r="AG14" s="864"/>
      <c r="AH14" s="865"/>
    </row>
    <row r="15" spans="1:34" s="4" customFormat="1" ht="15.95" customHeight="1" x14ac:dyDescent="0.15">
      <c r="A15" s="830"/>
      <c r="B15" s="8"/>
      <c r="C15" s="9"/>
      <c r="D15" s="875"/>
      <c r="E15" s="875"/>
      <c r="F15" s="876"/>
      <c r="G15" s="877" t="s">
        <v>101</v>
      </c>
      <c r="H15" s="878"/>
      <c r="I15" s="878"/>
      <c r="J15" s="879"/>
      <c r="K15" s="869"/>
      <c r="L15" s="870"/>
      <c r="M15" s="870"/>
      <c r="N15" s="870"/>
      <c r="O15" s="870"/>
      <c r="P15" s="846" t="s">
        <v>98</v>
      </c>
      <c r="Q15" s="846"/>
      <c r="R15" s="864"/>
      <c r="S15" s="864"/>
      <c r="T15" s="864"/>
      <c r="U15" s="864"/>
      <c r="V15" s="846" t="s">
        <v>59</v>
      </c>
      <c r="W15" s="846"/>
      <c r="X15" s="870"/>
      <c r="Y15" s="870"/>
      <c r="Z15" s="870"/>
      <c r="AA15" s="870"/>
      <c r="AB15" s="846" t="s">
        <v>98</v>
      </c>
      <c r="AC15" s="846"/>
      <c r="AD15" s="864"/>
      <c r="AE15" s="864"/>
      <c r="AF15" s="864"/>
      <c r="AG15" s="864"/>
      <c r="AH15" s="865"/>
    </row>
    <row r="16" spans="1:34" s="4" customFormat="1" ht="16.350000000000001" customHeight="1" x14ac:dyDescent="0.15">
      <c r="A16" s="830"/>
      <c r="B16" s="888" t="s">
        <v>102</v>
      </c>
      <c r="C16" s="868"/>
      <c r="D16" s="868"/>
      <c r="E16" s="868"/>
      <c r="F16" s="868"/>
      <c r="G16" s="868"/>
      <c r="H16" s="868"/>
      <c r="I16" s="868"/>
      <c r="J16" s="868"/>
      <c r="K16" s="869"/>
      <c r="L16" s="870"/>
      <c r="M16" s="870"/>
      <c r="N16" s="870"/>
      <c r="O16" s="870"/>
      <c r="P16" s="846" t="s">
        <v>98</v>
      </c>
      <c r="Q16" s="846"/>
      <c r="R16" s="864"/>
      <c r="S16" s="864"/>
      <c r="T16" s="864"/>
      <c r="U16" s="864"/>
      <c r="V16" s="846" t="s">
        <v>59</v>
      </c>
      <c r="W16" s="846"/>
      <c r="X16" s="870"/>
      <c r="Y16" s="870"/>
      <c r="Z16" s="870"/>
      <c r="AA16" s="870"/>
      <c r="AB16" s="846" t="s">
        <v>98</v>
      </c>
      <c r="AC16" s="846"/>
      <c r="AD16" s="864"/>
      <c r="AE16" s="864"/>
      <c r="AF16" s="864"/>
      <c r="AG16" s="864"/>
      <c r="AH16" s="865"/>
    </row>
    <row r="17" spans="1:34" s="4" customFormat="1" ht="16.350000000000001" customHeight="1" thickBot="1" x14ac:dyDescent="0.2">
      <c r="A17" s="830"/>
      <c r="B17" s="880" t="s">
        <v>103</v>
      </c>
      <c r="C17" s="881"/>
      <c r="D17" s="881"/>
      <c r="E17" s="881"/>
      <c r="F17" s="881"/>
      <c r="G17" s="881"/>
      <c r="H17" s="881"/>
      <c r="I17" s="881"/>
      <c r="J17" s="881"/>
      <c r="K17" s="882"/>
      <c r="L17" s="883"/>
      <c r="M17" s="883"/>
      <c r="N17" s="883"/>
      <c r="O17" s="883"/>
      <c r="P17" s="883"/>
      <c r="Q17" s="883"/>
      <c r="R17" s="883"/>
      <c r="S17" s="883"/>
      <c r="T17" s="884" t="s">
        <v>104</v>
      </c>
      <c r="U17" s="884"/>
      <c r="V17" s="885"/>
      <c r="W17" s="886"/>
      <c r="X17" s="886"/>
      <c r="Y17" s="886"/>
      <c r="Z17" s="886"/>
      <c r="AA17" s="886"/>
      <c r="AB17" s="886"/>
      <c r="AC17" s="886"/>
      <c r="AD17" s="886"/>
      <c r="AE17" s="886"/>
      <c r="AF17" s="886"/>
      <c r="AG17" s="886"/>
      <c r="AH17" s="887"/>
    </row>
    <row r="18" spans="1:34" s="4" customFormat="1" ht="14.25" customHeight="1" x14ac:dyDescent="0.15">
      <c r="A18" s="828" t="s">
        <v>109</v>
      </c>
      <c r="B18" s="831" t="s">
        <v>66</v>
      </c>
      <c r="C18" s="831"/>
      <c r="D18" s="831"/>
      <c r="E18" s="831"/>
      <c r="F18" s="831"/>
      <c r="G18" s="831"/>
      <c r="H18" s="831"/>
      <c r="I18" s="831"/>
      <c r="J18" s="831"/>
      <c r="K18" s="831"/>
      <c r="L18" s="831"/>
      <c r="M18" s="831"/>
      <c r="N18" s="831"/>
      <c r="O18" s="831"/>
      <c r="P18" s="831"/>
      <c r="Q18" s="831"/>
      <c r="R18" s="831"/>
      <c r="S18" s="831"/>
      <c r="T18" s="831"/>
      <c r="U18" s="831"/>
      <c r="V18" s="831"/>
      <c r="W18" s="831"/>
      <c r="X18" s="831"/>
      <c r="Y18" s="831"/>
      <c r="Z18" s="831"/>
      <c r="AA18" s="831"/>
      <c r="AB18" s="831"/>
      <c r="AC18" s="831"/>
      <c r="AD18" s="831"/>
      <c r="AE18" s="831"/>
      <c r="AF18" s="831"/>
      <c r="AG18" s="831"/>
      <c r="AH18" s="832"/>
    </row>
    <row r="19" spans="1:34" s="4" customFormat="1" ht="21.2" customHeight="1" x14ac:dyDescent="0.15">
      <c r="A19" s="829"/>
      <c r="B19" s="833" t="s">
        <v>67</v>
      </c>
      <c r="C19" s="834"/>
      <c r="D19" s="834"/>
      <c r="E19" s="834"/>
      <c r="F19" s="834"/>
      <c r="G19" s="834"/>
      <c r="H19" s="834"/>
      <c r="I19" s="834"/>
      <c r="J19" s="835"/>
      <c r="K19" s="839" t="s">
        <v>85</v>
      </c>
      <c r="L19" s="840"/>
      <c r="M19" s="840"/>
      <c r="N19" s="840"/>
      <c r="O19" s="840"/>
      <c r="P19" s="841"/>
      <c r="Q19" s="839" t="s">
        <v>74</v>
      </c>
      <c r="R19" s="840"/>
      <c r="S19" s="840"/>
      <c r="T19" s="840"/>
      <c r="U19" s="840"/>
      <c r="V19" s="840"/>
      <c r="W19" s="842" t="s">
        <v>75</v>
      </c>
      <c r="X19" s="842"/>
      <c r="Y19" s="842"/>
      <c r="Z19" s="842"/>
      <c r="AA19" s="842"/>
      <c r="AB19" s="842"/>
      <c r="AC19" s="843" t="s">
        <v>86</v>
      </c>
      <c r="AD19" s="840"/>
      <c r="AE19" s="840"/>
      <c r="AF19" s="840"/>
      <c r="AG19" s="840"/>
      <c r="AH19" s="844"/>
    </row>
    <row r="20" spans="1:34" s="4" customFormat="1" ht="16.350000000000001" customHeight="1" x14ac:dyDescent="0.15">
      <c r="A20" s="829"/>
      <c r="B20" s="836"/>
      <c r="C20" s="837"/>
      <c r="D20" s="837"/>
      <c r="E20" s="837"/>
      <c r="F20" s="837"/>
      <c r="G20" s="837"/>
      <c r="H20" s="837"/>
      <c r="I20" s="837"/>
      <c r="J20" s="838"/>
      <c r="K20" s="839" t="s">
        <v>76</v>
      </c>
      <c r="L20" s="840"/>
      <c r="M20" s="841"/>
      <c r="N20" s="839" t="s">
        <v>77</v>
      </c>
      <c r="O20" s="840"/>
      <c r="P20" s="841"/>
      <c r="Q20" s="839" t="s">
        <v>76</v>
      </c>
      <c r="R20" s="840"/>
      <c r="S20" s="841"/>
      <c r="T20" s="839" t="s">
        <v>77</v>
      </c>
      <c r="U20" s="840"/>
      <c r="V20" s="841"/>
      <c r="W20" s="839" t="s">
        <v>76</v>
      </c>
      <c r="X20" s="840"/>
      <c r="Y20" s="841"/>
      <c r="Z20" s="839" t="s">
        <v>77</v>
      </c>
      <c r="AA20" s="840"/>
      <c r="AB20" s="841"/>
      <c r="AC20" s="839" t="s">
        <v>76</v>
      </c>
      <c r="AD20" s="840"/>
      <c r="AE20" s="841"/>
      <c r="AF20" s="839" t="s">
        <v>77</v>
      </c>
      <c r="AG20" s="840"/>
      <c r="AH20" s="844"/>
    </row>
    <row r="21" spans="1:34" s="4" customFormat="1" ht="16.350000000000001" customHeight="1" x14ac:dyDescent="0.15">
      <c r="A21" s="829"/>
      <c r="B21" s="845" t="s">
        <v>68</v>
      </c>
      <c r="C21" s="840"/>
      <c r="D21" s="840"/>
      <c r="E21" s="840"/>
      <c r="F21" s="840"/>
      <c r="G21" s="840"/>
      <c r="H21" s="840"/>
      <c r="I21" s="840"/>
      <c r="J21" s="841"/>
      <c r="K21" s="839"/>
      <c r="L21" s="840"/>
      <c r="M21" s="841"/>
      <c r="N21" s="839"/>
      <c r="O21" s="840"/>
      <c r="P21" s="841"/>
      <c r="Q21" s="839"/>
      <c r="R21" s="840"/>
      <c r="S21" s="841"/>
      <c r="T21" s="839"/>
      <c r="U21" s="840"/>
      <c r="V21" s="841"/>
      <c r="W21" s="839"/>
      <c r="X21" s="840"/>
      <c r="Y21" s="841"/>
      <c r="Z21" s="839"/>
      <c r="AA21" s="840"/>
      <c r="AB21" s="841"/>
      <c r="AC21" s="839"/>
      <c r="AD21" s="840"/>
      <c r="AE21" s="841"/>
      <c r="AF21" s="839"/>
      <c r="AG21" s="840"/>
      <c r="AH21" s="844"/>
    </row>
    <row r="22" spans="1:34" s="4" customFormat="1" ht="16.350000000000001" customHeight="1" x14ac:dyDescent="0.15">
      <c r="A22" s="829"/>
      <c r="B22" s="845" t="s">
        <v>69</v>
      </c>
      <c r="C22" s="840"/>
      <c r="D22" s="840"/>
      <c r="E22" s="840"/>
      <c r="F22" s="840"/>
      <c r="G22" s="840"/>
      <c r="H22" s="840"/>
      <c r="I22" s="840"/>
      <c r="J22" s="841"/>
      <c r="K22" s="839"/>
      <c r="L22" s="840"/>
      <c r="M22" s="841"/>
      <c r="N22" s="839"/>
      <c r="O22" s="840"/>
      <c r="P22" s="841"/>
      <c r="Q22" s="839"/>
      <c r="R22" s="840"/>
      <c r="S22" s="841"/>
      <c r="T22" s="839"/>
      <c r="U22" s="840"/>
      <c r="V22" s="841"/>
      <c r="W22" s="839"/>
      <c r="X22" s="840"/>
      <c r="Y22" s="841"/>
      <c r="Z22" s="839"/>
      <c r="AA22" s="840"/>
      <c r="AB22" s="841"/>
      <c r="AC22" s="839"/>
      <c r="AD22" s="840"/>
      <c r="AE22" s="841"/>
      <c r="AF22" s="839"/>
      <c r="AG22" s="840"/>
      <c r="AH22" s="844"/>
    </row>
    <row r="23" spans="1:34" s="4" customFormat="1" ht="14.25" customHeight="1" x14ac:dyDescent="0.15">
      <c r="A23" s="829"/>
      <c r="B23" s="847" t="s">
        <v>79</v>
      </c>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8"/>
    </row>
    <row r="24" spans="1:34" s="4" customFormat="1" ht="16.350000000000001" customHeight="1" x14ac:dyDescent="0.15">
      <c r="A24" s="829"/>
      <c r="B24" s="849" t="s">
        <v>87</v>
      </c>
      <c r="C24" s="850"/>
      <c r="D24" s="850"/>
      <c r="E24" s="850"/>
      <c r="F24" s="850"/>
      <c r="G24" s="850"/>
      <c r="H24" s="850"/>
      <c r="I24" s="850"/>
      <c r="J24" s="851"/>
      <c r="K24" s="858" t="s">
        <v>88</v>
      </c>
      <c r="L24" s="858"/>
      <c r="M24" s="858"/>
      <c r="N24" s="858" t="s">
        <v>89</v>
      </c>
      <c r="O24" s="858"/>
      <c r="P24" s="858"/>
      <c r="Q24" s="858" t="s">
        <v>90</v>
      </c>
      <c r="R24" s="858"/>
      <c r="S24" s="858"/>
      <c r="T24" s="858" t="s">
        <v>91</v>
      </c>
      <c r="U24" s="858"/>
      <c r="V24" s="858"/>
      <c r="W24" s="858" t="s">
        <v>92</v>
      </c>
      <c r="X24" s="858"/>
      <c r="Y24" s="858"/>
      <c r="Z24" s="858" t="s">
        <v>93</v>
      </c>
      <c r="AA24" s="858"/>
      <c r="AB24" s="858"/>
      <c r="AC24" s="858" t="s">
        <v>94</v>
      </c>
      <c r="AD24" s="858"/>
      <c r="AE24" s="858"/>
      <c r="AF24" s="858" t="s">
        <v>95</v>
      </c>
      <c r="AG24" s="858"/>
      <c r="AH24" s="859"/>
    </row>
    <row r="25" spans="1:34" s="4" customFormat="1" ht="15.6" customHeight="1" x14ac:dyDescent="0.15">
      <c r="A25" s="829"/>
      <c r="B25" s="852"/>
      <c r="C25" s="853"/>
      <c r="D25" s="853"/>
      <c r="E25" s="853"/>
      <c r="F25" s="853"/>
      <c r="G25" s="853"/>
      <c r="H25" s="853"/>
      <c r="I25" s="853"/>
      <c r="J25" s="854"/>
      <c r="K25" s="858"/>
      <c r="L25" s="858"/>
      <c r="M25" s="858"/>
      <c r="N25" s="858"/>
      <c r="O25" s="858"/>
      <c r="P25" s="858"/>
      <c r="Q25" s="858"/>
      <c r="R25" s="858"/>
      <c r="S25" s="858"/>
      <c r="T25" s="858"/>
      <c r="U25" s="858"/>
      <c r="V25" s="858"/>
      <c r="W25" s="858"/>
      <c r="X25" s="858"/>
      <c r="Y25" s="858"/>
      <c r="Z25" s="858"/>
      <c r="AA25" s="858"/>
      <c r="AB25" s="858"/>
      <c r="AC25" s="858"/>
      <c r="AD25" s="858"/>
      <c r="AE25" s="858"/>
      <c r="AF25" s="858"/>
      <c r="AG25" s="858"/>
      <c r="AH25" s="859"/>
    </row>
    <row r="26" spans="1:34" s="4" customFormat="1" ht="15.95" customHeight="1" x14ac:dyDescent="0.15">
      <c r="A26" s="829"/>
      <c r="B26" s="855"/>
      <c r="C26" s="856"/>
      <c r="D26" s="856"/>
      <c r="E26" s="856"/>
      <c r="F26" s="856"/>
      <c r="G26" s="856"/>
      <c r="H26" s="856"/>
      <c r="I26" s="856"/>
      <c r="J26" s="857"/>
      <c r="K26" s="860" t="s">
        <v>96</v>
      </c>
      <c r="L26" s="861"/>
      <c r="M26" s="861"/>
      <c r="N26" s="861"/>
      <c r="O26" s="861"/>
      <c r="P26" s="861"/>
      <c r="Q26" s="861"/>
      <c r="R26" s="861"/>
      <c r="S26" s="862"/>
      <c r="T26" s="863"/>
      <c r="U26" s="864"/>
      <c r="V26" s="864"/>
      <c r="W26" s="864"/>
      <c r="X26" s="864"/>
      <c r="Y26" s="864"/>
      <c r="Z26" s="864"/>
      <c r="AA26" s="864"/>
      <c r="AB26" s="864"/>
      <c r="AC26" s="864"/>
      <c r="AD26" s="864"/>
      <c r="AE26" s="864"/>
      <c r="AF26" s="864"/>
      <c r="AG26" s="864"/>
      <c r="AH26" s="865"/>
    </row>
    <row r="27" spans="1:34" s="4" customFormat="1" ht="15.95" customHeight="1" x14ac:dyDescent="0.15">
      <c r="A27" s="829"/>
      <c r="B27" s="866" t="s">
        <v>97</v>
      </c>
      <c r="C27" s="867"/>
      <c r="D27" s="868"/>
      <c r="E27" s="868"/>
      <c r="F27" s="868"/>
      <c r="G27" s="868"/>
      <c r="H27" s="868"/>
      <c r="I27" s="868"/>
      <c r="J27" s="868"/>
      <c r="K27" s="869"/>
      <c r="L27" s="870"/>
      <c r="M27" s="870"/>
      <c r="N27" s="870"/>
      <c r="O27" s="870"/>
      <c r="P27" s="846" t="s">
        <v>98</v>
      </c>
      <c r="Q27" s="846"/>
      <c r="R27" s="864"/>
      <c r="S27" s="864"/>
      <c r="T27" s="864"/>
      <c r="U27" s="864"/>
      <c r="V27" s="846" t="s">
        <v>59</v>
      </c>
      <c r="W27" s="846"/>
      <c r="X27" s="870"/>
      <c r="Y27" s="870"/>
      <c r="Z27" s="870"/>
      <c r="AA27" s="870"/>
      <c r="AB27" s="846" t="s">
        <v>98</v>
      </c>
      <c r="AC27" s="846"/>
      <c r="AD27" s="864"/>
      <c r="AE27" s="864"/>
      <c r="AF27" s="864"/>
      <c r="AG27" s="864"/>
      <c r="AH27" s="865"/>
    </row>
    <row r="28" spans="1:34" s="4" customFormat="1" ht="15.95" customHeight="1" x14ac:dyDescent="0.15">
      <c r="A28" s="829"/>
      <c r="B28" s="6"/>
      <c r="C28" s="7"/>
      <c r="D28" s="871" t="s">
        <v>99</v>
      </c>
      <c r="E28" s="871"/>
      <c r="F28" s="872"/>
      <c r="G28" s="877" t="s">
        <v>100</v>
      </c>
      <c r="H28" s="878"/>
      <c r="I28" s="878"/>
      <c r="J28" s="879"/>
      <c r="K28" s="869"/>
      <c r="L28" s="870"/>
      <c r="M28" s="870"/>
      <c r="N28" s="870"/>
      <c r="O28" s="870"/>
      <c r="P28" s="846" t="s">
        <v>98</v>
      </c>
      <c r="Q28" s="846"/>
      <c r="R28" s="864"/>
      <c r="S28" s="864"/>
      <c r="T28" s="864"/>
      <c r="U28" s="864"/>
      <c r="V28" s="846" t="s">
        <v>59</v>
      </c>
      <c r="W28" s="846"/>
      <c r="X28" s="870"/>
      <c r="Y28" s="870"/>
      <c r="Z28" s="870"/>
      <c r="AA28" s="870"/>
      <c r="AB28" s="846" t="s">
        <v>98</v>
      </c>
      <c r="AC28" s="846"/>
      <c r="AD28" s="864"/>
      <c r="AE28" s="864"/>
      <c r="AF28" s="864"/>
      <c r="AG28" s="864"/>
      <c r="AH28" s="865"/>
    </row>
    <row r="29" spans="1:34" s="4" customFormat="1" ht="15.95" customHeight="1" x14ac:dyDescent="0.15">
      <c r="A29" s="829"/>
      <c r="B29" s="6"/>
      <c r="C29" s="7"/>
      <c r="D29" s="873"/>
      <c r="E29" s="873"/>
      <c r="F29" s="874"/>
      <c r="G29" s="877" t="s">
        <v>94</v>
      </c>
      <c r="H29" s="878"/>
      <c r="I29" s="878"/>
      <c r="J29" s="879"/>
      <c r="K29" s="869"/>
      <c r="L29" s="870"/>
      <c r="M29" s="870"/>
      <c r="N29" s="870"/>
      <c r="O29" s="870"/>
      <c r="P29" s="846" t="s">
        <v>98</v>
      </c>
      <c r="Q29" s="846"/>
      <c r="R29" s="864"/>
      <c r="S29" s="864"/>
      <c r="T29" s="864"/>
      <c r="U29" s="864"/>
      <c r="V29" s="846" t="s">
        <v>59</v>
      </c>
      <c r="W29" s="846"/>
      <c r="X29" s="870"/>
      <c r="Y29" s="870"/>
      <c r="Z29" s="870"/>
      <c r="AA29" s="870"/>
      <c r="AB29" s="846" t="s">
        <v>98</v>
      </c>
      <c r="AC29" s="846"/>
      <c r="AD29" s="864"/>
      <c r="AE29" s="864"/>
      <c r="AF29" s="864"/>
      <c r="AG29" s="864"/>
      <c r="AH29" s="865"/>
    </row>
    <row r="30" spans="1:34" s="4" customFormat="1" ht="15.95" customHeight="1" x14ac:dyDescent="0.15">
      <c r="A30" s="829"/>
      <c r="B30" s="8"/>
      <c r="C30" s="9"/>
      <c r="D30" s="875"/>
      <c r="E30" s="875"/>
      <c r="F30" s="876"/>
      <c r="G30" s="877" t="s">
        <v>101</v>
      </c>
      <c r="H30" s="878"/>
      <c r="I30" s="878"/>
      <c r="J30" s="879"/>
      <c r="K30" s="869"/>
      <c r="L30" s="870"/>
      <c r="M30" s="870"/>
      <c r="N30" s="870"/>
      <c r="O30" s="870"/>
      <c r="P30" s="846" t="s">
        <v>98</v>
      </c>
      <c r="Q30" s="846"/>
      <c r="R30" s="864"/>
      <c r="S30" s="864"/>
      <c r="T30" s="864"/>
      <c r="U30" s="864"/>
      <c r="V30" s="846" t="s">
        <v>59</v>
      </c>
      <c r="W30" s="846"/>
      <c r="X30" s="870"/>
      <c r="Y30" s="870"/>
      <c r="Z30" s="870"/>
      <c r="AA30" s="870"/>
      <c r="AB30" s="846" t="s">
        <v>98</v>
      </c>
      <c r="AC30" s="846"/>
      <c r="AD30" s="864"/>
      <c r="AE30" s="864"/>
      <c r="AF30" s="864"/>
      <c r="AG30" s="864"/>
      <c r="AH30" s="865"/>
    </row>
    <row r="31" spans="1:34" s="4" customFormat="1" ht="16.350000000000001" customHeight="1" x14ac:dyDescent="0.15">
      <c r="A31" s="829"/>
      <c r="B31" s="888" t="s">
        <v>102</v>
      </c>
      <c r="C31" s="868"/>
      <c r="D31" s="868"/>
      <c r="E31" s="868"/>
      <c r="F31" s="868"/>
      <c r="G31" s="868"/>
      <c r="H31" s="868"/>
      <c r="I31" s="868"/>
      <c r="J31" s="868"/>
      <c r="K31" s="869"/>
      <c r="L31" s="870"/>
      <c r="M31" s="870"/>
      <c r="N31" s="870"/>
      <c r="O31" s="870"/>
      <c r="P31" s="846" t="s">
        <v>98</v>
      </c>
      <c r="Q31" s="846"/>
      <c r="R31" s="864"/>
      <c r="S31" s="864"/>
      <c r="T31" s="864"/>
      <c r="U31" s="864"/>
      <c r="V31" s="846" t="s">
        <v>59</v>
      </c>
      <c r="W31" s="846"/>
      <c r="X31" s="870"/>
      <c r="Y31" s="870"/>
      <c r="Z31" s="870"/>
      <c r="AA31" s="870"/>
      <c r="AB31" s="846" t="s">
        <v>98</v>
      </c>
      <c r="AC31" s="846"/>
      <c r="AD31" s="864"/>
      <c r="AE31" s="864"/>
      <c r="AF31" s="864"/>
      <c r="AG31" s="864"/>
      <c r="AH31" s="865"/>
    </row>
    <row r="32" spans="1:34" s="4" customFormat="1" ht="16.350000000000001" customHeight="1" thickBot="1" x14ac:dyDescent="0.2">
      <c r="A32" s="889"/>
      <c r="B32" s="880" t="s">
        <v>103</v>
      </c>
      <c r="C32" s="881"/>
      <c r="D32" s="881"/>
      <c r="E32" s="881"/>
      <c r="F32" s="881"/>
      <c r="G32" s="881"/>
      <c r="H32" s="881"/>
      <c r="I32" s="881"/>
      <c r="J32" s="881"/>
      <c r="K32" s="882"/>
      <c r="L32" s="883"/>
      <c r="M32" s="883"/>
      <c r="N32" s="883"/>
      <c r="O32" s="883"/>
      <c r="P32" s="883"/>
      <c r="Q32" s="883"/>
      <c r="R32" s="883"/>
      <c r="S32" s="883"/>
      <c r="T32" s="884" t="s">
        <v>104</v>
      </c>
      <c r="U32" s="884"/>
      <c r="V32" s="885"/>
      <c r="W32" s="886"/>
      <c r="X32" s="886"/>
      <c r="Y32" s="886"/>
      <c r="Z32" s="886"/>
      <c r="AA32" s="886"/>
      <c r="AB32" s="886"/>
      <c r="AC32" s="886"/>
      <c r="AD32" s="886"/>
      <c r="AE32" s="886"/>
      <c r="AF32" s="886"/>
      <c r="AG32" s="886"/>
      <c r="AH32" s="887"/>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890" t="s">
        <v>150</v>
      </c>
      <c r="B34" s="890"/>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row>
    <row r="35" spans="1:35" s="4" customFormat="1" ht="15" customHeight="1" thickBot="1" x14ac:dyDescent="0.2">
      <c r="A35" s="891" t="s">
        <v>110</v>
      </c>
      <c r="B35" s="891"/>
      <c r="C35" s="891"/>
      <c r="D35" s="891"/>
      <c r="E35" s="891"/>
      <c r="F35" s="891"/>
      <c r="G35" s="891"/>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row>
    <row r="36" spans="1:35" s="4" customFormat="1" ht="16.350000000000001" customHeight="1" x14ac:dyDescent="0.15">
      <c r="A36" s="892" t="s">
        <v>72</v>
      </c>
      <c r="B36" s="893"/>
      <c r="C36" s="898" t="s">
        <v>7</v>
      </c>
      <c r="D36" s="899"/>
      <c r="E36" s="899"/>
      <c r="F36" s="899"/>
      <c r="G36" s="900"/>
      <c r="H36" s="898"/>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901"/>
    </row>
    <row r="37" spans="1:35" s="4" customFormat="1" ht="27.95" customHeight="1" x14ac:dyDescent="0.15">
      <c r="A37" s="894"/>
      <c r="B37" s="895"/>
      <c r="C37" s="842" t="s">
        <v>61</v>
      </c>
      <c r="D37" s="842"/>
      <c r="E37" s="842"/>
      <c r="F37" s="842"/>
      <c r="G37" s="842"/>
      <c r="H37" s="840"/>
      <c r="I37" s="840"/>
      <c r="J37" s="840"/>
      <c r="K37" s="840"/>
      <c r="L37" s="840"/>
      <c r="M37" s="840"/>
      <c r="N37" s="840"/>
      <c r="O37" s="840"/>
      <c r="P37" s="840"/>
      <c r="Q37" s="840"/>
      <c r="R37" s="840"/>
      <c r="S37" s="840"/>
      <c r="T37" s="840"/>
      <c r="U37" s="840"/>
      <c r="V37" s="840"/>
      <c r="W37" s="840"/>
      <c r="X37" s="840"/>
      <c r="Y37" s="840"/>
      <c r="Z37" s="840"/>
      <c r="AA37" s="840"/>
      <c r="AB37" s="840"/>
      <c r="AC37" s="840"/>
      <c r="AD37" s="840"/>
      <c r="AE37" s="840"/>
      <c r="AF37" s="840"/>
      <c r="AG37" s="840"/>
      <c r="AH37" s="844"/>
    </row>
    <row r="38" spans="1:35" s="4" customFormat="1" ht="15.75" customHeight="1" x14ac:dyDescent="0.15">
      <c r="A38" s="894"/>
      <c r="B38" s="895"/>
      <c r="C38" s="842" t="s">
        <v>38</v>
      </c>
      <c r="D38" s="842"/>
      <c r="E38" s="842"/>
      <c r="F38" s="842"/>
      <c r="G38" s="842"/>
      <c r="H38" s="902" t="s">
        <v>10</v>
      </c>
      <c r="I38" s="903"/>
      <c r="J38" s="903"/>
      <c r="K38" s="903"/>
      <c r="L38" s="904"/>
      <c r="M38" s="904"/>
      <c r="N38" s="94" t="s">
        <v>11</v>
      </c>
      <c r="O38" s="904"/>
      <c r="P38" s="904"/>
      <c r="Q38" s="1" t="s">
        <v>12</v>
      </c>
      <c r="R38" s="903"/>
      <c r="S38" s="903"/>
      <c r="T38" s="903"/>
      <c r="U38" s="903"/>
      <c r="V38" s="903"/>
      <c r="W38" s="903"/>
      <c r="X38" s="903"/>
      <c r="Y38" s="903"/>
      <c r="Z38" s="903"/>
      <c r="AA38" s="903"/>
      <c r="AB38" s="903"/>
      <c r="AC38" s="903"/>
      <c r="AD38" s="903"/>
      <c r="AE38" s="903"/>
      <c r="AF38" s="903"/>
      <c r="AG38" s="903"/>
      <c r="AH38" s="920"/>
    </row>
    <row r="39" spans="1:35" s="4" customFormat="1" ht="15.75" customHeight="1" x14ac:dyDescent="0.15">
      <c r="A39" s="894"/>
      <c r="B39" s="895"/>
      <c r="C39" s="842"/>
      <c r="D39" s="842"/>
      <c r="E39" s="842"/>
      <c r="F39" s="842"/>
      <c r="G39" s="842"/>
      <c r="H39" s="921"/>
      <c r="I39" s="922"/>
      <c r="J39" s="922"/>
      <c r="K39" s="922"/>
      <c r="L39" s="95" t="s">
        <v>13</v>
      </c>
      <c r="M39" s="95" t="s">
        <v>14</v>
      </c>
      <c r="N39" s="922"/>
      <c r="O39" s="922"/>
      <c r="P39" s="922"/>
      <c r="Q39" s="922"/>
      <c r="R39" s="922"/>
      <c r="S39" s="922"/>
      <c r="T39" s="922"/>
      <c r="U39" s="922"/>
      <c r="V39" s="95" t="s">
        <v>15</v>
      </c>
      <c r="W39" s="95" t="s">
        <v>16</v>
      </c>
      <c r="X39" s="922"/>
      <c r="Y39" s="922"/>
      <c r="Z39" s="922"/>
      <c r="AA39" s="922"/>
      <c r="AB39" s="922"/>
      <c r="AC39" s="922"/>
      <c r="AD39" s="922"/>
      <c r="AE39" s="922"/>
      <c r="AF39" s="922"/>
      <c r="AG39" s="922"/>
      <c r="AH39" s="923"/>
    </row>
    <row r="40" spans="1:35" s="4" customFormat="1" ht="15.75" customHeight="1" x14ac:dyDescent="0.15">
      <c r="A40" s="894"/>
      <c r="B40" s="895"/>
      <c r="C40" s="842"/>
      <c r="D40" s="842"/>
      <c r="E40" s="842"/>
      <c r="F40" s="842"/>
      <c r="G40" s="842"/>
      <c r="H40" s="921"/>
      <c r="I40" s="922"/>
      <c r="J40" s="922"/>
      <c r="K40" s="922"/>
      <c r="L40" s="95" t="s">
        <v>17</v>
      </c>
      <c r="M40" s="95" t="s">
        <v>18</v>
      </c>
      <c r="N40" s="922"/>
      <c r="O40" s="922"/>
      <c r="P40" s="922"/>
      <c r="Q40" s="922"/>
      <c r="R40" s="922"/>
      <c r="S40" s="922"/>
      <c r="T40" s="922"/>
      <c r="U40" s="922"/>
      <c r="V40" s="95" t="s">
        <v>19</v>
      </c>
      <c r="W40" s="95" t="s">
        <v>20</v>
      </c>
      <c r="X40" s="922"/>
      <c r="Y40" s="922"/>
      <c r="Z40" s="922"/>
      <c r="AA40" s="922"/>
      <c r="AB40" s="922"/>
      <c r="AC40" s="922"/>
      <c r="AD40" s="922"/>
      <c r="AE40" s="922"/>
      <c r="AF40" s="922"/>
      <c r="AG40" s="922"/>
      <c r="AH40" s="923"/>
    </row>
    <row r="41" spans="1:35" s="4" customFormat="1" ht="18.95" customHeight="1" x14ac:dyDescent="0.15">
      <c r="A41" s="894"/>
      <c r="B41" s="895"/>
      <c r="C41" s="842"/>
      <c r="D41" s="842"/>
      <c r="E41" s="842"/>
      <c r="F41" s="842"/>
      <c r="G41" s="842"/>
      <c r="H41" s="924"/>
      <c r="I41" s="925"/>
      <c r="J41" s="925"/>
      <c r="K41" s="925"/>
      <c r="L41" s="925"/>
      <c r="M41" s="925"/>
      <c r="N41" s="925"/>
      <c r="O41" s="925"/>
      <c r="P41" s="925"/>
      <c r="Q41" s="925"/>
      <c r="R41" s="925"/>
      <c r="S41" s="925"/>
      <c r="T41" s="925"/>
      <c r="U41" s="925"/>
      <c r="V41" s="925"/>
      <c r="W41" s="925"/>
      <c r="X41" s="925"/>
      <c r="Y41" s="925"/>
      <c r="Z41" s="925"/>
      <c r="AA41" s="925"/>
      <c r="AB41" s="925"/>
      <c r="AC41" s="925"/>
      <c r="AD41" s="925"/>
      <c r="AE41" s="925"/>
      <c r="AF41" s="925"/>
      <c r="AG41" s="925"/>
      <c r="AH41" s="926"/>
    </row>
    <row r="42" spans="1:35" s="4" customFormat="1" ht="16.350000000000001" customHeight="1" x14ac:dyDescent="0.15">
      <c r="A42" s="894"/>
      <c r="B42" s="895"/>
      <c r="C42" s="842" t="s">
        <v>62</v>
      </c>
      <c r="D42" s="842"/>
      <c r="E42" s="842"/>
      <c r="F42" s="842"/>
      <c r="G42" s="842"/>
      <c r="H42" s="906" t="s">
        <v>22</v>
      </c>
      <c r="I42" s="907"/>
      <c r="J42" s="908"/>
      <c r="K42" s="909"/>
      <c r="L42" s="910"/>
      <c r="M42" s="910"/>
      <c r="N42" s="910"/>
      <c r="O42" s="910"/>
      <c r="P42" s="910"/>
      <c r="Q42" s="3" t="s">
        <v>23</v>
      </c>
      <c r="R42" s="2"/>
      <c r="S42" s="911"/>
      <c r="T42" s="911"/>
      <c r="U42" s="912"/>
      <c r="V42" s="906" t="s">
        <v>24</v>
      </c>
      <c r="W42" s="907"/>
      <c r="X42" s="908"/>
      <c r="Y42" s="913"/>
      <c r="Z42" s="914"/>
      <c r="AA42" s="914"/>
      <c r="AB42" s="914"/>
      <c r="AC42" s="914"/>
      <c r="AD42" s="914"/>
      <c r="AE42" s="914"/>
      <c r="AF42" s="914"/>
      <c r="AG42" s="914"/>
      <c r="AH42" s="915"/>
    </row>
    <row r="43" spans="1:35" s="4" customFormat="1" ht="16.350000000000001" customHeight="1" thickBot="1" x14ac:dyDescent="0.2">
      <c r="A43" s="896"/>
      <c r="B43" s="897"/>
      <c r="C43" s="905"/>
      <c r="D43" s="905"/>
      <c r="E43" s="905"/>
      <c r="F43" s="905"/>
      <c r="G43" s="905"/>
      <c r="H43" s="916" t="s">
        <v>25</v>
      </c>
      <c r="I43" s="916"/>
      <c r="J43" s="916"/>
      <c r="K43" s="917"/>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9"/>
    </row>
    <row r="44" spans="1:35" s="4" customFormat="1" ht="14.25" customHeight="1" x14ac:dyDescent="0.15">
      <c r="A44" s="927" t="s">
        <v>79</v>
      </c>
      <c r="B44" s="831"/>
      <c r="C44" s="831"/>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831"/>
      <c r="AC44" s="831"/>
      <c r="AD44" s="831"/>
      <c r="AE44" s="831"/>
      <c r="AF44" s="831"/>
      <c r="AG44" s="831"/>
      <c r="AH44" s="832"/>
    </row>
    <row r="45" spans="1:35" s="5" customFormat="1" ht="15" customHeight="1" thickBot="1" x14ac:dyDescent="0.2">
      <c r="A45" s="928" t="s">
        <v>80</v>
      </c>
      <c r="B45" s="929"/>
      <c r="C45" s="929"/>
      <c r="D45" s="929"/>
      <c r="E45" s="929"/>
      <c r="F45" s="929"/>
      <c r="G45" s="929"/>
      <c r="H45" s="929"/>
      <c r="I45" s="929"/>
      <c r="J45" s="929"/>
      <c r="K45" s="929"/>
      <c r="L45" s="929"/>
      <c r="M45" s="930"/>
      <c r="N45" s="931"/>
      <c r="O45" s="932"/>
      <c r="P45" s="932"/>
      <c r="Q45" s="104"/>
      <c r="R45" s="104"/>
      <c r="S45" s="104" t="s">
        <v>81</v>
      </c>
      <c r="T45" s="937" t="s">
        <v>82</v>
      </c>
      <c r="U45" s="929"/>
      <c r="V45" s="929"/>
      <c r="W45" s="929"/>
      <c r="X45" s="929"/>
      <c r="Y45" s="929"/>
      <c r="Z45" s="929"/>
      <c r="AA45" s="929"/>
      <c r="AB45" s="929"/>
      <c r="AC45" s="930"/>
      <c r="AD45" s="933"/>
      <c r="AE45" s="934"/>
      <c r="AF45" s="934"/>
      <c r="AG45" s="104" t="s">
        <v>83</v>
      </c>
      <c r="AH45" s="10"/>
      <c r="AI45" s="4"/>
    </row>
    <row r="46" spans="1:35" s="4" customFormat="1" ht="20.100000000000001" customHeight="1" x14ac:dyDescent="0.15">
      <c r="A46" s="935" t="s">
        <v>108</v>
      </c>
      <c r="B46" s="847" t="s">
        <v>79</v>
      </c>
      <c r="C46" s="847"/>
      <c r="D46" s="847"/>
      <c r="E46" s="847"/>
      <c r="F46" s="847"/>
      <c r="G46" s="847"/>
      <c r="H46" s="847"/>
      <c r="I46" s="847"/>
      <c r="J46" s="847"/>
      <c r="K46" s="847"/>
      <c r="L46" s="847"/>
      <c r="M46" s="847"/>
      <c r="N46" s="847"/>
      <c r="O46" s="847"/>
      <c r="P46" s="847"/>
      <c r="Q46" s="847"/>
      <c r="R46" s="847"/>
      <c r="S46" s="847"/>
      <c r="T46" s="847"/>
      <c r="U46" s="847"/>
      <c r="V46" s="847"/>
      <c r="W46" s="847"/>
      <c r="X46" s="847"/>
      <c r="Y46" s="847"/>
      <c r="Z46" s="847"/>
      <c r="AA46" s="847"/>
      <c r="AB46" s="847"/>
      <c r="AC46" s="847"/>
      <c r="AD46" s="847"/>
      <c r="AE46" s="847"/>
      <c r="AF46" s="847"/>
      <c r="AG46" s="847"/>
      <c r="AH46" s="848"/>
    </row>
    <row r="47" spans="1:35" s="4" customFormat="1" ht="16.350000000000001" customHeight="1" x14ac:dyDescent="0.15">
      <c r="A47" s="936"/>
      <c r="B47" s="849" t="s">
        <v>87</v>
      </c>
      <c r="C47" s="850"/>
      <c r="D47" s="850"/>
      <c r="E47" s="850"/>
      <c r="F47" s="850"/>
      <c r="G47" s="850"/>
      <c r="H47" s="850"/>
      <c r="I47" s="850"/>
      <c r="J47" s="851"/>
      <c r="K47" s="858" t="s">
        <v>88</v>
      </c>
      <c r="L47" s="858"/>
      <c r="M47" s="858"/>
      <c r="N47" s="858" t="s">
        <v>89</v>
      </c>
      <c r="O47" s="858"/>
      <c r="P47" s="858"/>
      <c r="Q47" s="858" t="s">
        <v>90</v>
      </c>
      <c r="R47" s="858"/>
      <c r="S47" s="858"/>
      <c r="T47" s="858" t="s">
        <v>91</v>
      </c>
      <c r="U47" s="858"/>
      <c r="V47" s="858"/>
      <c r="W47" s="858" t="s">
        <v>92</v>
      </c>
      <c r="X47" s="858"/>
      <c r="Y47" s="858"/>
      <c r="Z47" s="858" t="s">
        <v>93</v>
      </c>
      <c r="AA47" s="858"/>
      <c r="AB47" s="858"/>
      <c r="AC47" s="858" t="s">
        <v>94</v>
      </c>
      <c r="AD47" s="858"/>
      <c r="AE47" s="858"/>
      <c r="AF47" s="858" t="s">
        <v>95</v>
      </c>
      <c r="AG47" s="858"/>
      <c r="AH47" s="859"/>
    </row>
    <row r="48" spans="1:35" s="4" customFormat="1" ht="15.6" customHeight="1" x14ac:dyDescent="0.15">
      <c r="A48" s="936"/>
      <c r="B48" s="852"/>
      <c r="C48" s="853"/>
      <c r="D48" s="853"/>
      <c r="E48" s="853"/>
      <c r="F48" s="853"/>
      <c r="G48" s="853"/>
      <c r="H48" s="853"/>
      <c r="I48" s="853"/>
      <c r="J48" s="854"/>
      <c r="K48" s="858"/>
      <c r="L48" s="858"/>
      <c r="M48" s="858"/>
      <c r="N48" s="858"/>
      <c r="O48" s="858"/>
      <c r="P48" s="858"/>
      <c r="Q48" s="858"/>
      <c r="R48" s="858"/>
      <c r="S48" s="858"/>
      <c r="T48" s="858"/>
      <c r="U48" s="858"/>
      <c r="V48" s="858"/>
      <c r="W48" s="858"/>
      <c r="X48" s="858"/>
      <c r="Y48" s="858"/>
      <c r="Z48" s="858"/>
      <c r="AA48" s="858"/>
      <c r="AB48" s="858"/>
      <c r="AC48" s="858"/>
      <c r="AD48" s="858"/>
      <c r="AE48" s="858"/>
      <c r="AF48" s="858"/>
      <c r="AG48" s="858"/>
      <c r="AH48" s="859"/>
    </row>
    <row r="49" spans="1:34" s="4" customFormat="1" ht="15.95" customHeight="1" x14ac:dyDescent="0.15">
      <c r="A49" s="936"/>
      <c r="B49" s="855"/>
      <c r="C49" s="856"/>
      <c r="D49" s="856"/>
      <c r="E49" s="856"/>
      <c r="F49" s="856"/>
      <c r="G49" s="856"/>
      <c r="H49" s="856"/>
      <c r="I49" s="856"/>
      <c r="J49" s="857"/>
      <c r="K49" s="860" t="s">
        <v>96</v>
      </c>
      <c r="L49" s="861"/>
      <c r="M49" s="861"/>
      <c r="N49" s="861"/>
      <c r="O49" s="861"/>
      <c r="P49" s="861"/>
      <c r="Q49" s="861"/>
      <c r="R49" s="861"/>
      <c r="S49" s="862"/>
      <c r="T49" s="863"/>
      <c r="U49" s="864"/>
      <c r="V49" s="864"/>
      <c r="W49" s="864"/>
      <c r="X49" s="864"/>
      <c r="Y49" s="864"/>
      <c r="Z49" s="864"/>
      <c r="AA49" s="864"/>
      <c r="AB49" s="864"/>
      <c r="AC49" s="864"/>
      <c r="AD49" s="864"/>
      <c r="AE49" s="864"/>
      <c r="AF49" s="864"/>
      <c r="AG49" s="864"/>
      <c r="AH49" s="865"/>
    </row>
    <row r="50" spans="1:34" s="4" customFormat="1" ht="15.95" customHeight="1" x14ac:dyDescent="0.15">
      <c r="A50" s="936"/>
      <c r="B50" s="866" t="s">
        <v>97</v>
      </c>
      <c r="C50" s="867"/>
      <c r="D50" s="868"/>
      <c r="E50" s="868"/>
      <c r="F50" s="868"/>
      <c r="G50" s="868"/>
      <c r="H50" s="868"/>
      <c r="I50" s="868"/>
      <c r="J50" s="868"/>
      <c r="K50" s="869"/>
      <c r="L50" s="870"/>
      <c r="M50" s="870"/>
      <c r="N50" s="870"/>
      <c r="O50" s="870"/>
      <c r="P50" s="846" t="s">
        <v>98</v>
      </c>
      <c r="Q50" s="846"/>
      <c r="R50" s="864"/>
      <c r="S50" s="864"/>
      <c r="T50" s="864"/>
      <c r="U50" s="864"/>
      <c r="V50" s="846" t="s">
        <v>59</v>
      </c>
      <c r="W50" s="846"/>
      <c r="X50" s="870"/>
      <c r="Y50" s="870"/>
      <c r="Z50" s="870"/>
      <c r="AA50" s="870"/>
      <c r="AB50" s="846" t="s">
        <v>98</v>
      </c>
      <c r="AC50" s="846"/>
      <c r="AD50" s="864"/>
      <c r="AE50" s="864"/>
      <c r="AF50" s="864"/>
      <c r="AG50" s="864"/>
      <c r="AH50" s="865"/>
    </row>
    <row r="51" spans="1:34" s="4" customFormat="1" ht="15.95" customHeight="1" x14ac:dyDescent="0.15">
      <c r="A51" s="936"/>
      <c r="B51" s="6"/>
      <c r="C51" s="7"/>
      <c r="D51" s="871" t="s">
        <v>99</v>
      </c>
      <c r="E51" s="871"/>
      <c r="F51" s="872"/>
      <c r="G51" s="877" t="s">
        <v>100</v>
      </c>
      <c r="H51" s="878"/>
      <c r="I51" s="878"/>
      <c r="J51" s="879"/>
      <c r="K51" s="869"/>
      <c r="L51" s="870"/>
      <c r="M51" s="870"/>
      <c r="N51" s="870"/>
      <c r="O51" s="870"/>
      <c r="P51" s="846" t="s">
        <v>98</v>
      </c>
      <c r="Q51" s="846"/>
      <c r="R51" s="864"/>
      <c r="S51" s="864"/>
      <c r="T51" s="864"/>
      <c r="U51" s="864"/>
      <c r="V51" s="846" t="s">
        <v>59</v>
      </c>
      <c r="W51" s="846"/>
      <c r="X51" s="870"/>
      <c r="Y51" s="870"/>
      <c r="Z51" s="870"/>
      <c r="AA51" s="870"/>
      <c r="AB51" s="846" t="s">
        <v>98</v>
      </c>
      <c r="AC51" s="846"/>
      <c r="AD51" s="864"/>
      <c r="AE51" s="864"/>
      <c r="AF51" s="864"/>
      <c r="AG51" s="864"/>
      <c r="AH51" s="865"/>
    </row>
    <row r="52" spans="1:34" s="4" customFormat="1" ht="15.95" customHeight="1" x14ac:dyDescent="0.15">
      <c r="A52" s="936"/>
      <c r="B52" s="6"/>
      <c r="C52" s="7"/>
      <c r="D52" s="873"/>
      <c r="E52" s="873"/>
      <c r="F52" s="874"/>
      <c r="G52" s="877" t="s">
        <v>94</v>
      </c>
      <c r="H52" s="878"/>
      <c r="I52" s="878"/>
      <c r="J52" s="879"/>
      <c r="K52" s="869"/>
      <c r="L52" s="870"/>
      <c r="M52" s="870"/>
      <c r="N52" s="870"/>
      <c r="O52" s="870"/>
      <c r="P52" s="846" t="s">
        <v>98</v>
      </c>
      <c r="Q52" s="846"/>
      <c r="R52" s="864"/>
      <c r="S52" s="864"/>
      <c r="T52" s="864"/>
      <c r="U52" s="864"/>
      <c r="V52" s="846" t="s">
        <v>59</v>
      </c>
      <c r="W52" s="846"/>
      <c r="X52" s="870"/>
      <c r="Y52" s="870"/>
      <c r="Z52" s="870"/>
      <c r="AA52" s="870"/>
      <c r="AB52" s="846" t="s">
        <v>98</v>
      </c>
      <c r="AC52" s="846"/>
      <c r="AD52" s="864"/>
      <c r="AE52" s="864"/>
      <c r="AF52" s="864"/>
      <c r="AG52" s="864"/>
      <c r="AH52" s="865"/>
    </row>
    <row r="53" spans="1:34" s="4" customFormat="1" ht="15.95" customHeight="1" x14ac:dyDescent="0.15">
      <c r="A53" s="936"/>
      <c r="B53" s="8"/>
      <c r="C53" s="9"/>
      <c r="D53" s="875"/>
      <c r="E53" s="875"/>
      <c r="F53" s="876"/>
      <c r="G53" s="877" t="s">
        <v>101</v>
      </c>
      <c r="H53" s="878"/>
      <c r="I53" s="878"/>
      <c r="J53" s="879"/>
      <c r="K53" s="869"/>
      <c r="L53" s="870"/>
      <c r="M53" s="870"/>
      <c r="N53" s="870"/>
      <c r="O53" s="870"/>
      <c r="P53" s="846" t="s">
        <v>98</v>
      </c>
      <c r="Q53" s="846"/>
      <c r="R53" s="864"/>
      <c r="S53" s="864"/>
      <c r="T53" s="864"/>
      <c r="U53" s="864"/>
      <c r="V53" s="846" t="s">
        <v>59</v>
      </c>
      <c r="W53" s="846"/>
      <c r="X53" s="870"/>
      <c r="Y53" s="870"/>
      <c r="Z53" s="870"/>
      <c r="AA53" s="870"/>
      <c r="AB53" s="846" t="s">
        <v>98</v>
      </c>
      <c r="AC53" s="846"/>
      <c r="AD53" s="864"/>
      <c r="AE53" s="864"/>
      <c r="AF53" s="864"/>
      <c r="AG53" s="864"/>
      <c r="AH53" s="865"/>
    </row>
    <row r="54" spans="1:34" s="4" customFormat="1" ht="16.350000000000001" customHeight="1" x14ac:dyDescent="0.15">
      <c r="A54" s="936"/>
      <c r="B54" s="888" t="s">
        <v>102</v>
      </c>
      <c r="C54" s="868"/>
      <c r="D54" s="868"/>
      <c r="E54" s="868"/>
      <c r="F54" s="868"/>
      <c r="G54" s="868"/>
      <c r="H54" s="868"/>
      <c r="I54" s="868"/>
      <c r="J54" s="868"/>
      <c r="K54" s="869"/>
      <c r="L54" s="870"/>
      <c r="M54" s="870"/>
      <c r="N54" s="870"/>
      <c r="O54" s="870"/>
      <c r="P54" s="846" t="s">
        <v>98</v>
      </c>
      <c r="Q54" s="846"/>
      <c r="R54" s="864"/>
      <c r="S54" s="864"/>
      <c r="T54" s="864"/>
      <c r="U54" s="864"/>
      <c r="V54" s="846" t="s">
        <v>59</v>
      </c>
      <c r="W54" s="846"/>
      <c r="X54" s="870"/>
      <c r="Y54" s="870"/>
      <c r="Z54" s="870"/>
      <c r="AA54" s="870"/>
      <c r="AB54" s="846" t="s">
        <v>98</v>
      </c>
      <c r="AC54" s="846"/>
      <c r="AD54" s="864"/>
      <c r="AE54" s="864"/>
      <c r="AF54" s="864"/>
      <c r="AG54" s="864"/>
      <c r="AH54" s="865"/>
    </row>
    <row r="55" spans="1:34" s="4" customFormat="1" ht="16.350000000000001" customHeight="1" thickBot="1" x14ac:dyDescent="0.2">
      <c r="A55" s="936"/>
      <c r="B55" s="880" t="s">
        <v>103</v>
      </c>
      <c r="C55" s="881"/>
      <c r="D55" s="881"/>
      <c r="E55" s="881"/>
      <c r="F55" s="881"/>
      <c r="G55" s="881"/>
      <c r="H55" s="881"/>
      <c r="I55" s="881"/>
      <c r="J55" s="881"/>
      <c r="K55" s="882"/>
      <c r="L55" s="883"/>
      <c r="M55" s="883"/>
      <c r="N55" s="883"/>
      <c r="O55" s="883"/>
      <c r="P55" s="883"/>
      <c r="Q55" s="883"/>
      <c r="R55" s="883"/>
      <c r="S55" s="883"/>
      <c r="T55" s="884" t="s">
        <v>104</v>
      </c>
      <c r="U55" s="884"/>
      <c r="V55" s="885"/>
      <c r="W55" s="886"/>
      <c r="X55" s="886"/>
      <c r="Y55" s="886"/>
      <c r="Z55" s="886"/>
      <c r="AA55" s="886"/>
      <c r="AB55" s="886"/>
      <c r="AC55" s="886"/>
      <c r="AD55" s="886"/>
      <c r="AE55" s="886"/>
      <c r="AF55" s="886"/>
      <c r="AG55" s="886"/>
      <c r="AH55" s="887"/>
    </row>
    <row r="56" spans="1:34" s="4" customFormat="1" ht="20.100000000000001" customHeight="1" x14ac:dyDescent="0.15">
      <c r="A56" s="935" t="s">
        <v>109</v>
      </c>
      <c r="B56" s="847" t="s">
        <v>79</v>
      </c>
      <c r="C56" s="847"/>
      <c r="D56" s="847"/>
      <c r="E56" s="847"/>
      <c r="F56" s="847"/>
      <c r="G56" s="847"/>
      <c r="H56" s="847"/>
      <c r="I56" s="847"/>
      <c r="J56" s="847"/>
      <c r="K56" s="847"/>
      <c r="L56" s="847"/>
      <c r="M56" s="847"/>
      <c r="N56" s="847"/>
      <c r="O56" s="847"/>
      <c r="P56" s="847"/>
      <c r="Q56" s="847"/>
      <c r="R56" s="847"/>
      <c r="S56" s="847"/>
      <c r="T56" s="847"/>
      <c r="U56" s="847"/>
      <c r="V56" s="847"/>
      <c r="W56" s="847"/>
      <c r="X56" s="847"/>
      <c r="Y56" s="847"/>
      <c r="Z56" s="847"/>
      <c r="AA56" s="847"/>
      <c r="AB56" s="847"/>
      <c r="AC56" s="847"/>
      <c r="AD56" s="847"/>
      <c r="AE56" s="847"/>
      <c r="AF56" s="847"/>
      <c r="AG56" s="847"/>
      <c r="AH56" s="848"/>
    </row>
    <row r="57" spans="1:34" s="4" customFormat="1" ht="16.350000000000001" customHeight="1" x14ac:dyDescent="0.15">
      <c r="A57" s="936"/>
      <c r="B57" s="849" t="s">
        <v>87</v>
      </c>
      <c r="C57" s="850"/>
      <c r="D57" s="850"/>
      <c r="E57" s="850"/>
      <c r="F57" s="850"/>
      <c r="G57" s="850"/>
      <c r="H57" s="850"/>
      <c r="I57" s="850"/>
      <c r="J57" s="851"/>
      <c r="K57" s="858" t="s">
        <v>88</v>
      </c>
      <c r="L57" s="858"/>
      <c r="M57" s="858"/>
      <c r="N57" s="858" t="s">
        <v>89</v>
      </c>
      <c r="O57" s="858"/>
      <c r="P57" s="858"/>
      <c r="Q57" s="858" t="s">
        <v>90</v>
      </c>
      <c r="R57" s="858"/>
      <c r="S57" s="858"/>
      <c r="T57" s="858" t="s">
        <v>91</v>
      </c>
      <c r="U57" s="858"/>
      <c r="V57" s="858"/>
      <c r="W57" s="858" t="s">
        <v>92</v>
      </c>
      <c r="X57" s="858"/>
      <c r="Y57" s="858"/>
      <c r="Z57" s="858" t="s">
        <v>93</v>
      </c>
      <c r="AA57" s="858"/>
      <c r="AB57" s="858"/>
      <c r="AC57" s="858" t="s">
        <v>94</v>
      </c>
      <c r="AD57" s="858"/>
      <c r="AE57" s="858"/>
      <c r="AF57" s="858" t="s">
        <v>95</v>
      </c>
      <c r="AG57" s="858"/>
      <c r="AH57" s="859"/>
    </row>
    <row r="58" spans="1:34" s="4" customFormat="1" ht="15.6" customHeight="1" x14ac:dyDescent="0.15">
      <c r="A58" s="936"/>
      <c r="B58" s="852"/>
      <c r="C58" s="853"/>
      <c r="D58" s="853"/>
      <c r="E58" s="853"/>
      <c r="F58" s="853"/>
      <c r="G58" s="853"/>
      <c r="H58" s="853"/>
      <c r="I58" s="853"/>
      <c r="J58" s="854"/>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9"/>
    </row>
    <row r="59" spans="1:34" s="4" customFormat="1" ht="15.95" customHeight="1" x14ac:dyDescent="0.15">
      <c r="A59" s="936"/>
      <c r="B59" s="855"/>
      <c r="C59" s="856"/>
      <c r="D59" s="856"/>
      <c r="E59" s="856"/>
      <c r="F59" s="856"/>
      <c r="G59" s="856"/>
      <c r="H59" s="856"/>
      <c r="I59" s="856"/>
      <c r="J59" s="857"/>
      <c r="K59" s="860" t="s">
        <v>96</v>
      </c>
      <c r="L59" s="861"/>
      <c r="M59" s="861"/>
      <c r="N59" s="861"/>
      <c r="O59" s="861"/>
      <c r="P59" s="861"/>
      <c r="Q59" s="861"/>
      <c r="R59" s="861"/>
      <c r="S59" s="862"/>
      <c r="T59" s="863"/>
      <c r="U59" s="864"/>
      <c r="V59" s="864"/>
      <c r="W59" s="864"/>
      <c r="X59" s="864"/>
      <c r="Y59" s="864"/>
      <c r="Z59" s="864"/>
      <c r="AA59" s="864"/>
      <c r="AB59" s="864"/>
      <c r="AC59" s="864"/>
      <c r="AD59" s="864"/>
      <c r="AE59" s="864"/>
      <c r="AF59" s="864"/>
      <c r="AG59" s="864"/>
      <c r="AH59" s="865"/>
    </row>
    <row r="60" spans="1:34" s="4" customFormat="1" ht="15.95" customHeight="1" x14ac:dyDescent="0.15">
      <c r="A60" s="936"/>
      <c r="B60" s="866" t="s">
        <v>97</v>
      </c>
      <c r="C60" s="867"/>
      <c r="D60" s="868"/>
      <c r="E60" s="868"/>
      <c r="F60" s="868"/>
      <c r="G60" s="868"/>
      <c r="H60" s="868"/>
      <c r="I60" s="868"/>
      <c r="J60" s="868"/>
      <c r="K60" s="869"/>
      <c r="L60" s="870"/>
      <c r="M60" s="870"/>
      <c r="N60" s="870"/>
      <c r="O60" s="870"/>
      <c r="P60" s="846" t="s">
        <v>98</v>
      </c>
      <c r="Q60" s="846"/>
      <c r="R60" s="864"/>
      <c r="S60" s="864"/>
      <c r="T60" s="864"/>
      <c r="U60" s="864"/>
      <c r="V60" s="846" t="s">
        <v>59</v>
      </c>
      <c r="W60" s="846"/>
      <c r="X60" s="870"/>
      <c r="Y60" s="870"/>
      <c r="Z60" s="870"/>
      <c r="AA60" s="870"/>
      <c r="AB60" s="846" t="s">
        <v>98</v>
      </c>
      <c r="AC60" s="846"/>
      <c r="AD60" s="864"/>
      <c r="AE60" s="864"/>
      <c r="AF60" s="864"/>
      <c r="AG60" s="864"/>
      <c r="AH60" s="865"/>
    </row>
    <row r="61" spans="1:34" s="4" customFormat="1" ht="15.95" customHeight="1" x14ac:dyDescent="0.15">
      <c r="A61" s="936"/>
      <c r="B61" s="6"/>
      <c r="C61" s="7"/>
      <c r="D61" s="871" t="s">
        <v>99</v>
      </c>
      <c r="E61" s="871"/>
      <c r="F61" s="872"/>
      <c r="G61" s="877" t="s">
        <v>100</v>
      </c>
      <c r="H61" s="878"/>
      <c r="I61" s="878"/>
      <c r="J61" s="879"/>
      <c r="K61" s="869"/>
      <c r="L61" s="870"/>
      <c r="M61" s="870"/>
      <c r="N61" s="870"/>
      <c r="O61" s="870"/>
      <c r="P61" s="846" t="s">
        <v>98</v>
      </c>
      <c r="Q61" s="846"/>
      <c r="R61" s="864"/>
      <c r="S61" s="864"/>
      <c r="T61" s="864"/>
      <c r="U61" s="864"/>
      <c r="V61" s="846" t="s">
        <v>59</v>
      </c>
      <c r="W61" s="846"/>
      <c r="X61" s="870"/>
      <c r="Y61" s="870"/>
      <c r="Z61" s="870"/>
      <c r="AA61" s="870"/>
      <c r="AB61" s="846" t="s">
        <v>98</v>
      </c>
      <c r="AC61" s="846"/>
      <c r="AD61" s="864"/>
      <c r="AE61" s="864"/>
      <c r="AF61" s="864"/>
      <c r="AG61" s="864"/>
      <c r="AH61" s="865"/>
    </row>
    <row r="62" spans="1:34" s="4" customFormat="1" ht="15.95" customHeight="1" x14ac:dyDescent="0.15">
      <c r="A62" s="936"/>
      <c r="B62" s="6"/>
      <c r="C62" s="7"/>
      <c r="D62" s="873"/>
      <c r="E62" s="873"/>
      <c r="F62" s="874"/>
      <c r="G62" s="877" t="s">
        <v>94</v>
      </c>
      <c r="H62" s="878"/>
      <c r="I62" s="878"/>
      <c r="J62" s="879"/>
      <c r="K62" s="869"/>
      <c r="L62" s="870"/>
      <c r="M62" s="870"/>
      <c r="N62" s="870"/>
      <c r="O62" s="870"/>
      <c r="P62" s="846" t="s">
        <v>98</v>
      </c>
      <c r="Q62" s="846"/>
      <c r="R62" s="864"/>
      <c r="S62" s="864"/>
      <c r="T62" s="864"/>
      <c r="U62" s="864"/>
      <c r="V62" s="846" t="s">
        <v>59</v>
      </c>
      <c r="W62" s="846"/>
      <c r="X62" s="870"/>
      <c r="Y62" s="870"/>
      <c r="Z62" s="870"/>
      <c r="AA62" s="870"/>
      <c r="AB62" s="846" t="s">
        <v>98</v>
      </c>
      <c r="AC62" s="846"/>
      <c r="AD62" s="864"/>
      <c r="AE62" s="864"/>
      <c r="AF62" s="864"/>
      <c r="AG62" s="864"/>
      <c r="AH62" s="865"/>
    </row>
    <row r="63" spans="1:34" s="4" customFormat="1" ht="15.95" customHeight="1" x14ac:dyDescent="0.15">
      <c r="A63" s="936"/>
      <c r="B63" s="8"/>
      <c r="C63" s="9"/>
      <c r="D63" s="875"/>
      <c r="E63" s="875"/>
      <c r="F63" s="876"/>
      <c r="G63" s="877" t="s">
        <v>101</v>
      </c>
      <c r="H63" s="878"/>
      <c r="I63" s="878"/>
      <c r="J63" s="879"/>
      <c r="K63" s="869"/>
      <c r="L63" s="870"/>
      <c r="M63" s="870"/>
      <c r="N63" s="870"/>
      <c r="O63" s="870"/>
      <c r="P63" s="846" t="s">
        <v>98</v>
      </c>
      <c r="Q63" s="846"/>
      <c r="R63" s="864"/>
      <c r="S63" s="864"/>
      <c r="T63" s="864"/>
      <c r="U63" s="864"/>
      <c r="V63" s="846" t="s">
        <v>59</v>
      </c>
      <c r="W63" s="846"/>
      <c r="X63" s="870"/>
      <c r="Y63" s="870"/>
      <c r="Z63" s="870"/>
      <c r="AA63" s="870"/>
      <c r="AB63" s="846" t="s">
        <v>98</v>
      </c>
      <c r="AC63" s="846"/>
      <c r="AD63" s="864"/>
      <c r="AE63" s="864"/>
      <c r="AF63" s="864"/>
      <c r="AG63" s="864"/>
      <c r="AH63" s="865"/>
    </row>
    <row r="64" spans="1:34" s="4" customFormat="1" ht="16.350000000000001" customHeight="1" x14ac:dyDescent="0.15">
      <c r="A64" s="936"/>
      <c r="B64" s="888" t="s">
        <v>102</v>
      </c>
      <c r="C64" s="868"/>
      <c r="D64" s="868"/>
      <c r="E64" s="868"/>
      <c r="F64" s="868"/>
      <c r="G64" s="868"/>
      <c r="H64" s="868"/>
      <c r="I64" s="868"/>
      <c r="J64" s="868"/>
      <c r="K64" s="869"/>
      <c r="L64" s="870"/>
      <c r="M64" s="870"/>
      <c r="N64" s="870"/>
      <c r="O64" s="870"/>
      <c r="P64" s="846" t="s">
        <v>98</v>
      </c>
      <c r="Q64" s="846"/>
      <c r="R64" s="864"/>
      <c r="S64" s="864"/>
      <c r="T64" s="864"/>
      <c r="U64" s="864"/>
      <c r="V64" s="846" t="s">
        <v>59</v>
      </c>
      <c r="W64" s="846"/>
      <c r="X64" s="870"/>
      <c r="Y64" s="870"/>
      <c r="Z64" s="870"/>
      <c r="AA64" s="870"/>
      <c r="AB64" s="846" t="s">
        <v>98</v>
      </c>
      <c r="AC64" s="846"/>
      <c r="AD64" s="864"/>
      <c r="AE64" s="864"/>
      <c r="AF64" s="864"/>
      <c r="AG64" s="864"/>
      <c r="AH64" s="865"/>
    </row>
    <row r="65" spans="1:34" s="4" customFormat="1" ht="16.350000000000001" customHeight="1" thickBot="1" x14ac:dyDescent="0.2">
      <c r="A65" s="938"/>
      <c r="B65" s="880" t="s">
        <v>103</v>
      </c>
      <c r="C65" s="881"/>
      <c r="D65" s="881"/>
      <c r="E65" s="881"/>
      <c r="F65" s="881"/>
      <c r="G65" s="881"/>
      <c r="H65" s="881"/>
      <c r="I65" s="881"/>
      <c r="J65" s="881"/>
      <c r="K65" s="882"/>
      <c r="L65" s="883"/>
      <c r="M65" s="883"/>
      <c r="N65" s="883"/>
      <c r="O65" s="883"/>
      <c r="P65" s="883"/>
      <c r="Q65" s="883"/>
      <c r="R65" s="883"/>
      <c r="S65" s="883"/>
      <c r="T65" s="884" t="s">
        <v>104</v>
      </c>
      <c r="U65" s="884"/>
      <c r="V65" s="885"/>
      <c r="W65" s="886"/>
      <c r="X65" s="886"/>
      <c r="Y65" s="886"/>
      <c r="Z65" s="886"/>
      <c r="AA65" s="886"/>
      <c r="AB65" s="886"/>
      <c r="AC65" s="886"/>
      <c r="AD65" s="886"/>
      <c r="AE65" s="886"/>
      <c r="AF65" s="886"/>
      <c r="AG65" s="886"/>
      <c r="AH65" s="88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9"/>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848F-30B7-489D-9B7D-D05E252DE1F4}">
  <sheetPr>
    <pageSetUpPr fitToPage="1"/>
  </sheetPr>
  <dimension ref="A1:H30"/>
  <sheetViews>
    <sheetView view="pageBreakPreview" topLeftCell="A16" zoomScaleNormal="100" zoomScaleSheetLayoutView="100" workbookViewId="0">
      <selection activeCell="B27" sqref="B27"/>
    </sheetView>
  </sheetViews>
  <sheetFormatPr defaultColWidth="7" defaultRowHeight="14.25" x14ac:dyDescent="0.15"/>
  <cols>
    <col min="1" max="1" width="4.5" style="146" customWidth="1"/>
    <col min="2" max="2" width="21.875" style="145" customWidth="1"/>
    <col min="3" max="3" width="9.875" style="145" customWidth="1"/>
    <col min="4" max="4" width="3.375" style="146" customWidth="1"/>
    <col min="5" max="5" width="9.625" style="146" customWidth="1"/>
    <col min="6" max="6" width="3.375" style="146" customWidth="1"/>
    <col min="7" max="7" width="9.625" style="146" customWidth="1"/>
    <col min="8" max="8" width="14.125" style="146" customWidth="1"/>
    <col min="9" max="9" width="1.375" style="146" customWidth="1"/>
    <col min="10" max="16384" width="7" style="146"/>
  </cols>
  <sheetData>
    <row r="1" spans="1:8" ht="22.5" customHeight="1" x14ac:dyDescent="0.15">
      <c r="A1" s="144" t="s">
        <v>206</v>
      </c>
    </row>
    <row r="2" spans="1:8" ht="22.5" customHeight="1" x14ac:dyDescent="0.15">
      <c r="A2" s="144" t="s">
        <v>207</v>
      </c>
    </row>
    <row r="4" spans="1:8" x14ac:dyDescent="0.15">
      <c r="A4" s="146" t="s">
        <v>208</v>
      </c>
    </row>
    <row r="6" spans="1:8" ht="27.6" customHeight="1" x14ac:dyDescent="0.15">
      <c r="A6" s="147"/>
      <c r="B6" s="148" t="s">
        <v>70</v>
      </c>
      <c r="C6" s="148" t="s">
        <v>209</v>
      </c>
      <c r="D6" s="959" t="s">
        <v>210</v>
      </c>
      <c r="E6" s="960"/>
      <c r="F6" s="959" t="s">
        <v>211</v>
      </c>
      <c r="G6" s="960"/>
      <c r="H6" s="148" t="s">
        <v>37</v>
      </c>
    </row>
    <row r="7" spans="1:8" ht="20.100000000000001" customHeight="1" x14ac:dyDescent="0.15">
      <c r="A7" s="951">
        <v>1</v>
      </c>
      <c r="B7" s="953" t="s">
        <v>212</v>
      </c>
      <c r="C7" s="951"/>
      <c r="D7" s="955"/>
      <c r="E7" s="957" t="s">
        <v>213</v>
      </c>
      <c r="F7" s="149"/>
      <c r="G7" s="150" t="s">
        <v>213</v>
      </c>
      <c r="H7" s="950"/>
    </row>
    <row r="8" spans="1:8" ht="20.100000000000001" customHeight="1" x14ac:dyDescent="0.15">
      <c r="A8" s="952"/>
      <c r="B8" s="954"/>
      <c r="C8" s="952"/>
      <c r="D8" s="956"/>
      <c r="E8" s="958"/>
      <c r="F8" s="151"/>
      <c r="G8" s="152" t="s">
        <v>214</v>
      </c>
      <c r="H8" s="950"/>
    </row>
    <row r="9" spans="1:8" ht="20.100000000000001" customHeight="1" x14ac:dyDescent="0.15">
      <c r="A9" s="951">
        <v>2</v>
      </c>
      <c r="B9" s="953" t="s">
        <v>215</v>
      </c>
      <c r="C9" s="951" t="s">
        <v>216</v>
      </c>
      <c r="D9" s="955"/>
      <c r="E9" s="957" t="s">
        <v>213</v>
      </c>
      <c r="F9" s="149"/>
      <c r="G9" s="150" t="s">
        <v>213</v>
      </c>
      <c r="H9" s="950"/>
    </row>
    <row r="10" spans="1:8" ht="20.100000000000001" customHeight="1" x14ac:dyDescent="0.15">
      <c r="A10" s="952"/>
      <c r="B10" s="954"/>
      <c r="C10" s="952"/>
      <c r="D10" s="956"/>
      <c r="E10" s="958"/>
      <c r="F10" s="151"/>
      <c r="G10" s="152" t="s">
        <v>214</v>
      </c>
      <c r="H10" s="950"/>
    </row>
    <row r="11" spans="1:8" ht="20.100000000000001" customHeight="1" x14ac:dyDescent="0.15">
      <c r="A11" s="951">
        <v>3</v>
      </c>
      <c r="B11" s="953" t="s">
        <v>73</v>
      </c>
      <c r="C11" s="951" t="s">
        <v>217</v>
      </c>
      <c r="D11" s="955"/>
      <c r="E11" s="957" t="s">
        <v>213</v>
      </c>
      <c r="F11" s="149"/>
      <c r="G11" s="150" t="s">
        <v>213</v>
      </c>
      <c r="H11" s="950"/>
    </row>
    <row r="12" spans="1:8" ht="20.100000000000001" customHeight="1" x14ac:dyDescent="0.15">
      <c r="A12" s="952"/>
      <c r="B12" s="954"/>
      <c r="C12" s="952"/>
      <c r="D12" s="956"/>
      <c r="E12" s="958"/>
      <c r="F12" s="151"/>
      <c r="G12" s="152" t="s">
        <v>214</v>
      </c>
      <c r="H12" s="950"/>
    </row>
    <row r="13" spans="1:8" ht="20.100000000000001" customHeight="1" x14ac:dyDescent="0.15">
      <c r="A13" s="951">
        <v>4</v>
      </c>
      <c r="B13" s="953" t="s">
        <v>218</v>
      </c>
      <c r="C13" s="951" t="s">
        <v>219</v>
      </c>
      <c r="D13" s="955"/>
      <c r="E13" s="957" t="s">
        <v>213</v>
      </c>
      <c r="F13" s="149"/>
      <c r="G13" s="150" t="s">
        <v>213</v>
      </c>
      <c r="H13" s="950"/>
    </row>
    <row r="14" spans="1:8" ht="20.100000000000001" customHeight="1" x14ac:dyDescent="0.15">
      <c r="A14" s="952"/>
      <c r="B14" s="954"/>
      <c r="C14" s="952"/>
      <c r="D14" s="956"/>
      <c r="E14" s="958"/>
      <c r="F14" s="151"/>
      <c r="G14" s="152" t="s">
        <v>214</v>
      </c>
      <c r="H14" s="950"/>
    </row>
    <row r="15" spans="1:8" ht="20.100000000000001" customHeight="1" x14ac:dyDescent="0.15">
      <c r="A15" s="951">
        <v>5</v>
      </c>
      <c r="B15" s="953" t="s">
        <v>220</v>
      </c>
      <c r="C15" s="951"/>
      <c r="D15" s="955"/>
      <c r="E15" s="957" t="s">
        <v>213</v>
      </c>
      <c r="F15" s="149"/>
      <c r="G15" s="150" t="s">
        <v>213</v>
      </c>
      <c r="H15" s="950"/>
    </row>
    <row r="16" spans="1:8" ht="20.100000000000001" customHeight="1" x14ac:dyDescent="0.15">
      <c r="A16" s="952"/>
      <c r="B16" s="954"/>
      <c r="C16" s="952"/>
      <c r="D16" s="956"/>
      <c r="E16" s="958"/>
      <c r="F16" s="151"/>
      <c r="G16" s="152" t="s">
        <v>214</v>
      </c>
      <c r="H16" s="950"/>
    </row>
    <row r="17" spans="1:8" ht="20.100000000000001" customHeight="1" x14ac:dyDescent="0.15">
      <c r="A17" s="951">
        <v>6</v>
      </c>
      <c r="B17" s="953" t="s">
        <v>221</v>
      </c>
      <c r="C17" s="951" t="s">
        <v>222</v>
      </c>
      <c r="D17" s="955"/>
      <c r="E17" s="957" t="s">
        <v>213</v>
      </c>
      <c r="F17" s="149"/>
      <c r="G17" s="150" t="s">
        <v>213</v>
      </c>
      <c r="H17" s="950"/>
    </row>
    <row r="18" spans="1:8" ht="20.100000000000001" customHeight="1" x14ac:dyDescent="0.15">
      <c r="A18" s="952"/>
      <c r="B18" s="954"/>
      <c r="C18" s="952"/>
      <c r="D18" s="956"/>
      <c r="E18" s="958"/>
      <c r="F18" s="151"/>
      <c r="G18" s="152" t="s">
        <v>214</v>
      </c>
      <c r="H18" s="950"/>
    </row>
    <row r="19" spans="1:8" ht="40.15" customHeight="1" x14ac:dyDescent="0.15">
      <c r="A19" s="148">
        <v>7</v>
      </c>
      <c r="B19" s="153" t="s">
        <v>223</v>
      </c>
      <c r="C19" s="154" t="s">
        <v>224</v>
      </c>
      <c r="D19" s="155"/>
      <c r="E19" s="156" t="s">
        <v>213</v>
      </c>
      <c r="F19" s="155"/>
      <c r="G19" s="156" t="s">
        <v>213</v>
      </c>
      <c r="H19" s="147"/>
    </row>
    <row r="20" spans="1:8" ht="13.5" x14ac:dyDescent="0.15">
      <c r="A20" s="157"/>
      <c r="B20" s="157"/>
      <c r="C20" s="157"/>
      <c r="D20" s="158"/>
      <c r="E20" s="159"/>
      <c r="F20" s="158"/>
      <c r="G20" s="159"/>
      <c r="H20" s="157"/>
    </row>
    <row r="21" spans="1:8" ht="30" customHeight="1" x14ac:dyDescent="0.15">
      <c r="A21" s="342" t="s">
        <v>225</v>
      </c>
      <c r="B21" s="939" t="s">
        <v>226</v>
      </c>
      <c r="C21" s="939"/>
      <c r="D21" s="939"/>
      <c r="E21" s="939"/>
      <c r="F21" s="939"/>
      <c r="G21" s="939"/>
      <c r="H21" s="939"/>
    </row>
    <row r="22" spans="1:8" ht="6" customHeight="1" x14ac:dyDescent="0.15">
      <c r="A22" s="158"/>
      <c r="B22" s="157"/>
      <c r="C22" s="157"/>
      <c r="D22" s="158"/>
      <c r="E22" s="159"/>
      <c r="F22" s="158"/>
      <c r="G22" s="159"/>
      <c r="H22" s="157"/>
    </row>
    <row r="23" spans="1:8" ht="13.5" x14ac:dyDescent="0.15">
      <c r="A23" s="158" t="s">
        <v>227</v>
      </c>
      <c r="B23" s="944" t="s">
        <v>228</v>
      </c>
      <c r="C23" s="944"/>
      <c r="D23" s="944"/>
      <c r="E23" s="944"/>
      <c r="F23" s="944"/>
      <c r="G23" s="944"/>
      <c r="H23" s="944"/>
    </row>
    <row r="24" spans="1:8" ht="27" customHeight="1" x14ac:dyDescent="0.15">
      <c r="A24" s="158"/>
      <c r="B24" s="944"/>
      <c r="C24" s="944"/>
      <c r="D24" s="944"/>
      <c r="E24" s="944"/>
      <c r="F24" s="944"/>
      <c r="G24" s="944"/>
      <c r="H24" s="944"/>
    </row>
    <row r="25" spans="1:8" ht="13.5" x14ac:dyDescent="0.15">
      <c r="A25" s="158"/>
      <c r="B25" s="157"/>
      <c r="C25" s="157"/>
      <c r="D25" s="158"/>
      <c r="E25" s="159"/>
      <c r="F25" s="158"/>
      <c r="G25" s="159"/>
      <c r="H25" s="157"/>
    </row>
    <row r="26" spans="1:8" x14ac:dyDescent="0.15">
      <c r="C26" s="146"/>
      <c r="D26" s="157" t="s">
        <v>229</v>
      </c>
      <c r="E26" s="157"/>
      <c r="F26" s="157"/>
      <c r="G26" s="157"/>
      <c r="H26" s="157"/>
    </row>
    <row r="27" spans="1:8" ht="28.15" customHeight="1" x14ac:dyDescent="0.15">
      <c r="C27" s="146"/>
      <c r="D27" s="945" t="s">
        <v>230</v>
      </c>
      <c r="E27" s="945"/>
      <c r="F27" s="946"/>
      <c r="G27" s="947"/>
      <c r="H27" s="948"/>
    </row>
    <row r="28" spans="1:8" ht="28.15" customHeight="1" x14ac:dyDescent="0.15">
      <c r="C28" s="146"/>
      <c r="D28" s="945" t="s">
        <v>231</v>
      </c>
      <c r="E28" s="945"/>
      <c r="F28" s="946"/>
      <c r="G28" s="947"/>
      <c r="H28" s="948"/>
    </row>
    <row r="29" spans="1:8" ht="28.15" customHeight="1" x14ac:dyDescent="0.15">
      <c r="C29" s="146"/>
      <c r="D29" s="945" t="s">
        <v>232</v>
      </c>
      <c r="E29" s="945"/>
      <c r="F29" s="949"/>
      <c r="G29" s="942"/>
      <c r="H29" s="943"/>
    </row>
    <row r="30" spans="1:8" ht="28.15" customHeight="1" x14ac:dyDescent="0.15">
      <c r="B30" s="145" t="s">
        <v>0</v>
      </c>
      <c r="C30" s="146"/>
      <c r="D30" s="940" t="s">
        <v>233</v>
      </c>
      <c r="E30" s="940"/>
      <c r="F30" s="941"/>
      <c r="G30" s="942"/>
      <c r="H30" s="943"/>
    </row>
  </sheetData>
  <mergeCells count="48">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B21:H21"/>
    <mergeCell ref="D30:E30"/>
    <mergeCell ref="F30:H30"/>
    <mergeCell ref="B23:H24"/>
    <mergeCell ref="D27:E27"/>
    <mergeCell ref="F27:H27"/>
    <mergeCell ref="D28:E28"/>
    <mergeCell ref="F28:H28"/>
    <mergeCell ref="D29:E29"/>
    <mergeCell ref="F29:H29"/>
  </mergeCells>
  <phoneticPr fontId="9"/>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458754"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458755"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458756"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458757"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458758"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458759"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458760"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458761"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458762"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458763"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458764"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458765"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458766"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458767"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458768"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458769"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458770"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458771"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458772"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AC3C2-A691-4BE8-8F4F-A0AF43B5BC1B}">
  <sheetPr>
    <pageSetUpPr fitToPage="1"/>
  </sheetPr>
  <dimension ref="B1:BU80"/>
  <sheetViews>
    <sheetView showGridLines="0" view="pageBreakPreview" topLeftCell="A31" zoomScale="50" zoomScaleNormal="70" zoomScaleSheetLayoutView="50" workbookViewId="0">
      <selection activeCell="BB14" sqref="BB14"/>
    </sheetView>
  </sheetViews>
  <sheetFormatPr defaultColWidth="4.375" defaultRowHeight="20.25" customHeight="1" x14ac:dyDescent="0.15"/>
  <cols>
    <col min="1" max="1" width="1.625" style="188" customWidth="1"/>
    <col min="2" max="5" width="5.75" style="188" customWidth="1"/>
    <col min="6" max="6" width="16.5" style="188" hidden="1" customWidth="1"/>
    <col min="7" max="58" width="5.625" style="188" customWidth="1"/>
    <col min="59" max="16384" width="4.375" style="188"/>
  </cols>
  <sheetData>
    <row r="1" spans="2:64" s="160" customFormat="1" ht="20.25" customHeight="1" x14ac:dyDescent="0.15">
      <c r="C1" s="161" t="s">
        <v>234</v>
      </c>
      <c r="D1" s="161"/>
      <c r="E1" s="161"/>
      <c r="F1" s="161"/>
      <c r="G1" s="161"/>
      <c r="H1" s="162" t="s">
        <v>235</v>
      </c>
      <c r="J1" s="162"/>
      <c r="L1" s="161"/>
      <c r="M1" s="161"/>
      <c r="N1" s="161"/>
      <c r="O1" s="161"/>
      <c r="P1" s="161"/>
      <c r="Q1" s="161"/>
      <c r="R1" s="161"/>
      <c r="AM1" s="163"/>
      <c r="AN1" s="164"/>
      <c r="AO1" s="164" t="s">
        <v>236</v>
      </c>
      <c r="AP1" s="1174" t="s">
        <v>237</v>
      </c>
      <c r="AQ1" s="1175"/>
      <c r="AR1" s="1175"/>
      <c r="AS1" s="1175"/>
      <c r="AT1" s="1175"/>
      <c r="AU1" s="1175"/>
      <c r="AV1" s="1175"/>
      <c r="AW1" s="1175"/>
      <c r="AX1" s="1175"/>
      <c r="AY1" s="1175"/>
      <c r="AZ1" s="1175"/>
      <c r="BA1" s="1175"/>
      <c r="BB1" s="1175"/>
      <c r="BC1" s="1175"/>
      <c r="BD1" s="1175"/>
      <c r="BE1" s="1175"/>
      <c r="BF1" s="164" t="s">
        <v>238</v>
      </c>
    </row>
    <row r="2" spans="2:64" s="160" customFormat="1" ht="20.25" customHeight="1" x14ac:dyDescent="0.15">
      <c r="C2" s="161"/>
      <c r="D2" s="161"/>
      <c r="E2" s="161"/>
      <c r="F2" s="161"/>
      <c r="G2" s="161"/>
      <c r="J2" s="162"/>
      <c r="L2" s="161"/>
      <c r="M2" s="161"/>
      <c r="N2" s="161"/>
      <c r="O2" s="161"/>
      <c r="P2" s="161"/>
      <c r="Q2" s="161"/>
      <c r="R2" s="161"/>
      <c r="Y2" s="164" t="s">
        <v>239</v>
      </c>
      <c r="Z2" s="1176">
        <v>6</v>
      </c>
      <c r="AA2" s="1176"/>
      <c r="AB2" s="164" t="s">
        <v>240</v>
      </c>
      <c r="AC2" s="1177">
        <f>IF(Z2=0,"",YEAR(DATE(2018+Z2,1,1)))</f>
        <v>2024</v>
      </c>
      <c r="AD2" s="1177"/>
      <c r="AE2" s="165" t="s">
        <v>241</v>
      </c>
      <c r="AF2" s="165" t="s">
        <v>242</v>
      </c>
      <c r="AG2" s="1176"/>
      <c r="AH2" s="1176"/>
      <c r="AI2" s="165" t="s">
        <v>243</v>
      </c>
      <c r="AM2" s="163"/>
      <c r="AN2" s="164"/>
      <c r="AO2" s="164" t="s">
        <v>244</v>
      </c>
      <c r="AP2" s="1176"/>
      <c r="AQ2" s="1176"/>
      <c r="AR2" s="1176"/>
      <c r="AS2" s="1176"/>
      <c r="AT2" s="1176"/>
      <c r="AU2" s="1176"/>
      <c r="AV2" s="1176"/>
      <c r="AW2" s="1176"/>
      <c r="AX2" s="1176"/>
      <c r="AY2" s="1176"/>
      <c r="AZ2" s="1176"/>
      <c r="BA2" s="1176"/>
      <c r="BB2" s="1176"/>
      <c r="BC2" s="1176"/>
      <c r="BD2" s="1176"/>
      <c r="BE2" s="1176"/>
      <c r="BF2" s="164" t="s">
        <v>238</v>
      </c>
    </row>
    <row r="3" spans="2:64" s="165" customFormat="1" ht="20.25" customHeight="1" x14ac:dyDescent="0.15">
      <c r="G3" s="162"/>
      <c r="J3" s="162"/>
      <c r="L3" s="164"/>
      <c r="M3" s="164"/>
      <c r="N3" s="164"/>
      <c r="O3" s="164"/>
      <c r="P3" s="164"/>
      <c r="Q3" s="164"/>
      <c r="R3" s="164"/>
      <c r="Z3" s="166"/>
      <c r="AA3" s="166"/>
      <c r="AB3" s="166"/>
      <c r="AC3" s="167"/>
      <c r="AD3" s="166"/>
      <c r="BA3" s="168" t="s">
        <v>245</v>
      </c>
      <c r="BB3" s="1165" t="s">
        <v>246</v>
      </c>
      <c r="BC3" s="1166"/>
      <c r="BD3" s="1166"/>
      <c r="BE3" s="1167"/>
      <c r="BF3" s="164"/>
    </row>
    <row r="4" spans="2:64" s="165" customFormat="1" ht="18.75" x14ac:dyDescent="0.15">
      <c r="G4" s="162"/>
      <c r="J4" s="162"/>
      <c r="L4" s="164"/>
      <c r="M4" s="164"/>
      <c r="N4" s="164"/>
      <c r="O4" s="164"/>
      <c r="P4" s="164"/>
      <c r="Q4" s="164"/>
      <c r="R4" s="164"/>
      <c r="Z4" s="169"/>
      <c r="AA4" s="169"/>
      <c r="AG4" s="160"/>
      <c r="AH4" s="160"/>
      <c r="AI4" s="160"/>
      <c r="AJ4" s="160"/>
      <c r="AK4" s="160"/>
      <c r="AL4" s="160"/>
      <c r="AM4" s="160"/>
      <c r="AN4" s="160"/>
      <c r="AO4" s="160"/>
      <c r="AP4" s="160"/>
      <c r="AQ4" s="160"/>
      <c r="AR4" s="160"/>
      <c r="AS4" s="160"/>
      <c r="AT4" s="160"/>
      <c r="AU4" s="160"/>
      <c r="AV4" s="160"/>
      <c r="AW4" s="160"/>
      <c r="AX4" s="160"/>
      <c r="AY4" s="160"/>
      <c r="AZ4" s="160"/>
      <c r="BA4" s="168" t="s">
        <v>247</v>
      </c>
      <c r="BB4" s="1165" t="s">
        <v>445</v>
      </c>
      <c r="BC4" s="1166"/>
      <c r="BD4" s="1166"/>
      <c r="BE4" s="1167"/>
      <c r="BF4" s="170"/>
    </row>
    <row r="5" spans="2:64" s="165" customFormat="1" ht="6.75" customHeight="1" x14ac:dyDescent="0.15">
      <c r="C5" s="160"/>
      <c r="D5" s="160"/>
      <c r="E5" s="160"/>
      <c r="F5" s="160"/>
      <c r="G5" s="161"/>
      <c r="H5" s="160"/>
      <c r="I5" s="160"/>
      <c r="J5" s="161"/>
      <c r="K5" s="160"/>
      <c r="L5" s="170"/>
      <c r="M5" s="170"/>
      <c r="N5" s="170"/>
      <c r="O5" s="170"/>
      <c r="P5" s="170"/>
      <c r="Q5" s="170"/>
      <c r="R5" s="170"/>
      <c r="S5" s="160"/>
      <c r="T5" s="160"/>
      <c r="U5" s="160"/>
      <c r="V5" s="160"/>
      <c r="W5" s="160"/>
      <c r="X5" s="160"/>
      <c r="Y5" s="160"/>
      <c r="Z5" s="171"/>
      <c r="AA5" s="171"/>
      <c r="AB5" s="160"/>
      <c r="AC5" s="160"/>
      <c r="AD5" s="160"/>
      <c r="AE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70"/>
      <c r="BF5" s="170"/>
    </row>
    <row r="6" spans="2:64" s="165" customFormat="1" ht="20.25" customHeight="1" x14ac:dyDescent="0.15">
      <c r="C6" s="160"/>
      <c r="D6" s="160"/>
      <c r="E6" s="160"/>
      <c r="F6" s="160"/>
      <c r="G6" s="161"/>
      <c r="H6" s="160"/>
      <c r="I6" s="160"/>
      <c r="J6" s="161"/>
      <c r="K6" s="160"/>
      <c r="L6" s="170"/>
      <c r="M6" s="170"/>
      <c r="N6" s="170"/>
      <c r="O6" s="170"/>
      <c r="P6" s="170"/>
      <c r="Q6" s="170"/>
      <c r="R6" s="170"/>
      <c r="S6" s="160"/>
      <c r="T6" s="160"/>
      <c r="U6" s="160"/>
      <c r="V6" s="160"/>
      <c r="W6" s="160"/>
      <c r="X6" s="160"/>
      <c r="Y6" s="160"/>
      <c r="Z6" s="171"/>
      <c r="AA6" s="171"/>
      <c r="AB6" s="160"/>
      <c r="AC6" s="160"/>
      <c r="AD6" s="160"/>
      <c r="AE6" s="160"/>
      <c r="AG6" s="160"/>
      <c r="AH6" s="160"/>
      <c r="AI6" s="160"/>
      <c r="AJ6" s="160"/>
      <c r="AK6" s="160"/>
      <c r="AL6" s="160" t="s">
        <v>248</v>
      </c>
      <c r="AM6" s="160"/>
      <c r="AN6" s="160"/>
      <c r="AO6" s="160"/>
      <c r="AP6" s="160"/>
      <c r="AQ6" s="160"/>
      <c r="AR6" s="160"/>
      <c r="AS6" s="160"/>
      <c r="AT6" s="172"/>
      <c r="AU6" s="172"/>
      <c r="AV6" s="173"/>
      <c r="AW6" s="160"/>
      <c r="AX6" s="1168">
        <v>40</v>
      </c>
      <c r="AY6" s="1169"/>
      <c r="AZ6" s="173" t="s">
        <v>249</v>
      </c>
      <c r="BA6" s="160"/>
      <c r="BB6" s="1168">
        <v>160</v>
      </c>
      <c r="BC6" s="1169"/>
      <c r="BD6" s="173" t="s">
        <v>250</v>
      </c>
      <c r="BE6" s="160"/>
      <c r="BF6" s="170"/>
    </row>
    <row r="7" spans="2:64" s="165" customFormat="1" ht="6.75" customHeight="1" x14ac:dyDescent="0.15">
      <c r="C7" s="160"/>
      <c r="D7" s="160"/>
      <c r="E7" s="160"/>
      <c r="F7" s="160"/>
      <c r="G7" s="161"/>
      <c r="H7" s="160"/>
      <c r="I7" s="160"/>
      <c r="J7" s="161"/>
      <c r="K7" s="160"/>
      <c r="L7" s="170"/>
      <c r="M7" s="170"/>
      <c r="N7" s="170"/>
      <c r="O7" s="170"/>
      <c r="P7" s="170"/>
      <c r="Q7" s="170"/>
      <c r="R7" s="170"/>
      <c r="S7" s="160"/>
      <c r="T7" s="160"/>
      <c r="U7" s="160"/>
      <c r="V7" s="160"/>
      <c r="W7" s="160"/>
      <c r="X7" s="160"/>
      <c r="Y7" s="160"/>
      <c r="Z7" s="171"/>
      <c r="AA7" s="171"/>
      <c r="AB7" s="160"/>
      <c r="AC7" s="160"/>
      <c r="AD7" s="160"/>
      <c r="AE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70"/>
      <c r="BF7" s="170"/>
    </row>
    <row r="8" spans="2:64" s="165" customFormat="1" ht="20.25" customHeight="1" x14ac:dyDescent="0.15">
      <c r="B8" s="174"/>
      <c r="C8" s="174"/>
      <c r="D8" s="174"/>
      <c r="E8" s="174"/>
      <c r="F8" s="174"/>
      <c r="G8" s="175"/>
      <c r="H8" s="175"/>
      <c r="I8" s="175"/>
      <c r="J8" s="174"/>
      <c r="K8" s="174"/>
      <c r="L8" s="175"/>
      <c r="M8" s="175"/>
      <c r="N8" s="175"/>
      <c r="O8" s="174"/>
      <c r="P8" s="175"/>
      <c r="Q8" s="175"/>
      <c r="R8" s="175"/>
      <c r="S8" s="176"/>
      <c r="T8" s="177"/>
      <c r="U8" s="177"/>
      <c r="V8" s="178"/>
      <c r="Z8" s="171"/>
      <c r="AA8" s="179"/>
      <c r="AB8" s="161"/>
      <c r="AC8" s="171"/>
      <c r="AD8" s="171"/>
      <c r="AE8" s="171"/>
      <c r="AF8" s="169"/>
      <c r="AG8" s="180"/>
      <c r="AH8" s="180"/>
      <c r="AI8" s="180"/>
      <c r="AJ8" s="160"/>
      <c r="AK8" s="170"/>
      <c r="AL8" s="179"/>
      <c r="AM8" s="179"/>
      <c r="AN8" s="161"/>
      <c r="AO8" s="172"/>
      <c r="AP8" s="172"/>
      <c r="AQ8" s="172"/>
      <c r="AR8" s="181"/>
      <c r="AS8" s="181"/>
      <c r="AT8" s="160"/>
      <c r="AU8" s="182"/>
      <c r="AV8" s="182"/>
      <c r="AW8" s="174"/>
      <c r="AX8" s="160"/>
      <c r="AY8" s="160" t="s">
        <v>251</v>
      </c>
      <c r="AZ8" s="160"/>
      <c r="BA8" s="160"/>
      <c r="BB8" s="1170">
        <f>DAY(EOMONTH(DATE(AC2,AG2,1),0))</f>
        <v>31</v>
      </c>
      <c r="BC8" s="1171"/>
      <c r="BD8" s="160" t="s">
        <v>252</v>
      </c>
      <c r="BE8" s="160"/>
      <c r="BF8" s="160"/>
      <c r="BJ8" s="164"/>
      <c r="BK8" s="164"/>
      <c r="BL8" s="164"/>
    </row>
    <row r="9" spans="2:64" s="165" customFormat="1" ht="6" customHeight="1" x14ac:dyDescent="0.15">
      <c r="B9" s="172"/>
      <c r="C9" s="172"/>
      <c r="D9" s="172"/>
      <c r="E9" s="172"/>
      <c r="F9" s="172"/>
      <c r="G9" s="174"/>
      <c r="H9" s="175"/>
      <c r="I9" s="172"/>
      <c r="J9" s="172"/>
      <c r="K9" s="172"/>
      <c r="L9" s="174"/>
      <c r="M9" s="175"/>
      <c r="N9" s="172"/>
      <c r="O9" s="172"/>
      <c r="P9" s="174"/>
      <c r="Q9" s="172"/>
      <c r="R9" s="172"/>
      <c r="S9" s="172"/>
      <c r="T9" s="172"/>
      <c r="U9" s="172"/>
      <c r="V9" s="172"/>
      <c r="Z9" s="160"/>
      <c r="AA9" s="160"/>
      <c r="AB9" s="160"/>
      <c r="AC9" s="160"/>
      <c r="AD9" s="160"/>
      <c r="AE9" s="160"/>
      <c r="AG9" s="171"/>
      <c r="AH9" s="160"/>
      <c r="AI9" s="160"/>
      <c r="AJ9" s="180"/>
      <c r="AK9" s="160"/>
      <c r="AL9" s="160"/>
      <c r="AM9" s="160"/>
      <c r="AN9" s="160"/>
      <c r="AO9" s="160"/>
      <c r="AP9" s="160"/>
      <c r="AQ9" s="171"/>
      <c r="AR9" s="171"/>
      <c r="AS9" s="171"/>
      <c r="AT9" s="160"/>
      <c r="AU9" s="160"/>
      <c r="AV9" s="160"/>
      <c r="AW9" s="160"/>
      <c r="AX9" s="160"/>
      <c r="AY9" s="160"/>
      <c r="AZ9" s="160"/>
      <c r="BA9" s="160"/>
      <c r="BB9" s="160"/>
      <c r="BC9" s="160"/>
      <c r="BD9" s="160"/>
      <c r="BE9" s="160"/>
      <c r="BF9" s="160"/>
      <c r="BJ9" s="164"/>
      <c r="BK9" s="164"/>
      <c r="BL9" s="164"/>
    </row>
    <row r="10" spans="2:64" s="165" customFormat="1" ht="18.75" x14ac:dyDescent="0.2">
      <c r="B10" s="174"/>
      <c r="C10" s="174"/>
      <c r="D10" s="174"/>
      <c r="E10" s="174"/>
      <c r="F10" s="174"/>
      <c r="G10" s="175"/>
      <c r="H10" s="175"/>
      <c r="I10" s="175"/>
      <c r="J10" s="174"/>
      <c r="K10" s="174"/>
      <c r="L10" s="175"/>
      <c r="M10" s="175"/>
      <c r="N10" s="175"/>
      <c r="O10" s="174"/>
      <c r="P10" s="175"/>
      <c r="Q10" s="175"/>
      <c r="R10" s="175"/>
      <c r="S10" s="176"/>
      <c r="T10" s="177"/>
      <c r="U10" s="177"/>
      <c r="V10" s="178"/>
      <c r="Z10" s="171"/>
      <c r="AA10" s="179"/>
      <c r="AB10" s="161"/>
      <c r="AC10" s="171"/>
      <c r="AD10" s="171"/>
      <c r="AE10" s="171"/>
      <c r="AG10" s="180"/>
      <c r="AH10" s="180"/>
      <c r="AI10" s="180"/>
      <c r="AJ10" s="160"/>
      <c r="AK10" s="170"/>
      <c r="AL10" s="179"/>
      <c r="AM10" s="160"/>
      <c r="AN10" s="160"/>
      <c r="AO10" s="183"/>
      <c r="AP10" s="183"/>
      <c r="AQ10" s="183"/>
      <c r="AR10" s="173"/>
      <c r="AS10" s="171"/>
      <c r="AT10" s="171"/>
      <c r="AU10" s="171"/>
      <c r="AV10" s="160"/>
      <c r="AW10" s="160"/>
      <c r="AX10" s="184"/>
      <c r="AY10" s="184"/>
      <c r="AZ10" s="170" t="s">
        <v>253</v>
      </c>
      <c r="BA10" s="160"/>
      <c r="BB10" s="1168">
        <v>1</v>
      </c>
      <c r="BC10" s="1172"/>
      <c r="BD10" s="1169"/>
      <c r="BE10" s="185" t="s">
        <v>254</v>
      </c>
      <c r="BF10" s="160"/>
      <c r="BJ10" s="164"/>
      <c r="BK10" s="164"/>
      <c r="BL10" s="164"/>
    </row>
    <row r="11" spans="2:64" s="165" customFormat="1" ht="6" customHeight="1" x14ac:dyDescent="0.2">
      <c r="B11" s="172"/>
      <c r="C11" s="172"/>
      <c r="D11" s="172"/>
      <c r="E11" s="172"/>
      <c r="F11" s="166"/>
      <c r="G11" s="172"/>
      <c r="H11" s="172"/>
      <c r="I11" s="172"/>
      <c r="J11" s="172"/>
      <c r="K11" s="174"/>
      <c r="L11" s="175"/>
      <c r="M11" s="172"/>
      <c r="N11" s="172"/>
      <c r="O11" s="174"/>
      <c r="P11" s="172"/>
      <c r="Q11" s="172"/>
      <c r="R11" s="172"/>
      <c r="S11" s="172"/>
      <c r="T11" s="172"/>
      <c r="U11" s="172"/>
      <c r="V11" s="166"/>
      <c r="Z11" s="160"/>
      <c r="AA11" s="160"/>
      <c r="AB11" s="160"/>
      <c r="AC11" s="160"/>
      <c r="AD11" s="160"/>
      <c r="AE11" s="160"/>
      <c r="AG11" s="171"/>
      <c r="AH11" s="180"/>
      <c r="AI11" s="160"/>
      <c r="AJ11" s="180"/>
      <c r="AK11" s="160"/>
      <c r="AL11" s="160"/>
      <c r="AM11" s="160"/>
      <c r="AN11" s="160"/>
      <c r="AO11" s="172"/>
      <c r="AP11" s="172"/>
      <c r="AQ11" s="174"/>
      <c r="AR11" s="186"/>
      <c r="AS11" s="171"/>
      <c r="AT11" s="171"/>
      <c r="AU11" s="171"/>
      <c r="AV11" s="160"/>
      <c r="AW11" s="160"/>
      <c r="AX11" s="184"/>
      <c r="AY11" s="184"/>
      <c r="AZ11" s="160"/>
      <c r="BA11" s="160"/>
      <c r="BB11" s="171"/>
      <c r="BC11" s="171"/>
      <c r="BD11" s="171"/>
      <c r="BE11" s="185"/>
      <c r="BF11" s="160"/>
      <c r="BJ11" s="164"/>
      <c r="BK11" s="164"/>
      <c r="BL11" s="164"/>
    </row>
    <row r="12" spans="2:64" s="165" customFormat="1" ht="20.25" customHeight="1" x14ac:dyDescent="0.2">
      <c r="B12" s="187"/>
      <c r="C12" s="187"/>
      <c r="D12" s="187"/>
      <c r="E12" s="187"/>
      <c r="F12" s="187"/>
      <c r="G12" s="187"/>
      <c r="H12" s="187"/>
      <c r="I12" s="187"/>
      <c r="J12" s="187"/>
      <c r="K12" s="187"/>
      <c r="L12" s="187"/>
      <c r="M12" s="187"/>
      <c r="N12" s="187"/>
      <c r="O12" s="187"/>
      <c r="P12" s="187"/>
      <c r="Q12" s="187"/>
      <c r="R12" s="187"/>
      <c r="S12" s="187"/>
      <c r="T12" s="187"/>
      <c r="U12" s="187"/>
      <c r="V12" s="187"/>
      <c r="Z12" s="174"/>
      <c r="AA12" s="188"/>
      <c r="AB12" s="188"/>
      <c r="AC12" s="174"/>
      <c r="AD12" s="171"/>
      <c r="AE12" s="171"/>
      <c r="AF12" s="169"/>
      <c r="AG12" s="161"/>
      <c r="AH12" s="180"/>
      <c r="AI12" s="160"/>
      <c r="AJ12" s="180"/>
      <c r="AK12" s="160"/>
      <c r="AL12" s="160"/>
      <c r="AM12" s="160"/>
      <c r="AN12" s="160"/>
      <c r="AO12" s="1173"/>
      <c r="AP12" s="1173"/>
      <c r="AQ12" s="1173"/>
      <c r="AR12" s="173"/>
      <c r="AS12" s="171"/>
      <c r="AT12" s="171"/>
      <c r="AU12" s="171"/>
      <c r="AV12" s="160"/>
      <c r="AW12" s="160"/>
      <c r="AX12" s="184"/>
      <c r="AY12" s="184"/>
      <c r="AZ12" s="160"/>
      <c r="BA12" s="160"/>
      <c r="BB12" s="1168">
        <v>1</v>
      </c>
      <c r="BC12" s="1172"/>
      <c r="BD12" s="1169"/>
      <c r="BE12" s="189" t="s">
        <v>255</v>
      </c>
      <c r="BF12" s="160"/>
      <c r="BJ12" s="164"/>
      <c r="BK12" s="164"/>
      <c r="BL12" s="164"/>
    </row>
    <row r="13" spans="2:64" s="165" customFormat="1" ht="6.75" customHeight="1" x14ac:dyDescent="0.2">
      <c r="B13" s="187"/>
      <c r="C13" s="187"/>
      <c r="D13" s="187"/>
      <c r="E13" s="187"/>
      <c r="F13" s="187"/>
      <c r="G13" s="187"/>
      <c r="H13" s="187"/>
      <c r="I13" s="187"/>
      <c r="J13" s="187"/>
      <c r="K13" s="187"/>
      <c r="L13" s="187"/>
      <c r="M13" s="187"/>
      <c r="N13" s="187"/>
      <c r="O13" s="187"/>
      <c r="P13" s="187"/>
      <c r="Q13" s="187"/>
      <c r="R13" s="187"/>
      <c r="S13" s="187"/>
      <c r="T13" s="187"/>
      <c r="U13" s="187"/>
      <c r="V13" s="187"/>
      <c r="Z13" s="175"/>
      <c r="AA13" s="190"/>
      <c r="AB13" s="190"/>
      <c r="AC13" s="175"/>
      <c r="AD13" s="180"/>
      <c r="AE13" s="180"/>
      <c r="AG13" s="160"/>
      <c r="AH13" s="160"/>
      <c r="AI13" s="160"/>
      <c r="AJ13" s="160"/>
      <c r="AK13" s="160"/>
      <c r="AL13" s="160"/>
      <c r="AM13" s="160"/>
      <c r="AN13" s="160"/>
      <c r="AO13" s="172"/>
      <c r="AP13" s="172"/>
      <c r="AQ13" s="172"/>
      <c r="AR13" s="160"/>
      <c r="AS13" s="171"/>
      <c r="AT13" s="171"/>
      <c r="AU13" s="171"/>
      <c r="AV13" s="160"/>
      <c r="AW13" s="160"/>
      <c r="AX13" s="184"/>
      <c r="AY13" s="184"/>
      <c r="AZ13" s="160"/>
      <c r="BA13" s="160"/>
      <c r="BB13" s="171"/>
      <c r="BC13" s="171"/>
      <c r="BD13" s="171"/>
      <c r="BE13" s="185"/>
      <c r="BF13" s="160"/>
      <c r="BJ13" s="164"/>
      <c r="BK13" s="164"/>
      <c r="BL13" s="164"/>
    </row>
    <row r="14" spans="2:64" s="165" customFormat="1" ht="18.75" x14ac:dyDescent="0.15">
      <c r="B14" s="187"/>
      <c r="C14" s="187"/>
      <c r="D14" s="187"/>
      <c r="E14" s="187"/>
      <c r="F14" s="187"/>
      <c r="G14" s="187"/>
      <c r="H14" s="187"/>
      <c r="I14" s="187"/>
      <c r="J14" s="187"/>
      <c r="K14" s="187"/>
      <c r="L14" s="187"/>
      <c r="M14" s="187"/>
      <c r="N14" s="187"/>
      <c r="O14" s="187"/>
      <c r="P14" s="187"/>
      <c r="Q14" s="187"/>
      <c r="R14" s="187"/>
      <c r="S14" s="187"/>
      <c r="T14" s="187"/>
      <c r="U14" s="187"/>
      <c r="V14" s="187"/>
      <c r="Z14" s="174"/>
      <c r="AA14" s="188"/>
      <c r="AB14" s="188"/>
      <c r="AC14" s="174"/>
      <c r="AD14" s="171"/>
      <c r="AE14" s="171"/>
      <c r="AG14" s="160"/>
      <c r="AH14" s="160"/>
      <c r="AI14" s="160"/>
      <c r="AJ14" s="160"/>
      <c r="AK14" s="160"/>
      <c r="AL14" s="160"/>
      <c r="AM14" s="160"/>
      <c r="AN14" s="160"/>
      <c r="AO14" s="172"/>
      <c r="AP14" s="172"/>
      <c r="AQ14" s="172"/>
      <c r="AR14" s="160"/>
      <c r="AS14" s="171"/>
      <c r="AT14" s="170" t="s">
        <v>256</v>
      </c>
      <c r="AU14" s="1127"/>
      <c r="AV14" s="1128"/>
      <c r="AW14" s="1129"/>
      <c r="AX14" s="171" t="s">
        <v>257</v>
      </c>
      <c r="AY14" s="1127"/>
      <c r="AZ14" s="1128"/>
      <c r="BA14" s="1129"/>
      <c r="BB14" s="170" t="s">
        <v>258</v>
      </c>
      <c r="BC14" s="1130">
        <f>(AY14-AU14)*24</f>
        <v>0</v>
      </c>
      <c r="BD14" s="1131"/>
      <c r="BE14" s="161" t="s">
        <v>259</v>
      </c>
      <c r="BF14" s="171"/>
      <c r="BJ14" s="164"/>
      <c r="BK14" s="164"/>
      <c r="BL14" s="164"/>
    </row>
    <row r="15" spans="2:64" s="165" customFormat="1" ht="6.75" customHeight="1" x14ac:dyDescent="0.15">
      <c r="C15" s="181"/>
      <c r="D15" s="181"/>
      <c r="E15" s="181"/>
      <c r="F15" s="181"/>
      <c r="G15" s="160"/>
      <c r="H15" s="160"/>
      <c r="I15" s="170"/>
      <c r="J15" s="171"/>
      <c r="K15" s="180"/>
      <c r="L15" s="160"/>
      <c r="M15" s="160"/>
      <c r="N15" s="171"/>
      <c r="O15" s="160"/>
      <c r="P15" s="160"/>
      <c r="Q15" s="180"/>
      <c r="R15" s="160"/>
      <c r="S15" s="160"/>
      <c r="T15" s="160"/>
      <c r="U15" s="160"/>
      <c r="V15" s="160"/>
      <c r="W15" s="170"/>
      <c r="X15" s="171"/>
      <c r="Y15" s="171"/>
      <c r="Z15" s="161"/>
      <c r="AA15" s="171"/>
      <c r="AB15" s="170"/>
      <c r="AC15" s="171"/>
      <c r="AD15" s="180"/>
      <c r="AE15" s="160"/>
      <c r="AG15" s="169"/>
      <c r="AH15" s="191"/>
      <c r="AJ15" s="191"/>
      <c r="AQ15" s="169"/>
      <c r="AR15" s="169"/>
      <c r="AS15" s="169"/>
      <c r="AT15" s="169"/>
      <c r="AU15" s="169"/>
      <c r="AX15" s="192"/>
      <c r="AY15" s="192"/>
      <c r="BB15" s="169"/>
      <c r="BC15" s="169"/>
      <c r="BD15" s="169"/>
      <c r="BE15" s="193"/>
      <c r="BJ15" s="164"/>
      <c r="BK15" s="164"/>
      <c r="BL15" s="164"/>
    </row>
    <row r="16" spans="2:64" ht="8.4499999999999993" customHeight="1" thickBot="1" x14ac:dyDescent="0.2">
      <c r="C16" s="190"/>
      <c r="D16" s="190"/>
      <c r="E16" s="190"/>
      <c r="F16" s="190"/>
      <c r="G16" s="190"/>
      <c r="X16" s="190"/>
      <c r="AN16" s="190"/>
      <c r="BE16" s="194"/>
      <c r="BF16" s="194"/>
      <c r="BG16" s="194"/>
    </row>
    <row r="17" spans="2:58" ht="20.25" customHeight="1" x14ac:dyDescent="0.15">
      <c r="B17" s="1132" t="s">
        <v>260</v>
      </c>
      <c r="C17" s="1135" t="s">
        <v>261</v>
      </c>
      <c r="D17" s="1136"/>
      <c r="E17" s="1137"/>
      <c r="F17" s="195"/>
      <c r="G17" s="1144" t="s">
        <v>262</v>
      </c>
      <c r="H17" s="1147" t="s">
        <v>263</v>
      </c>
      <c r="I17" s="1136"/>
      <c r="J17" s="1136"/>
      <c r="K17" s="1137"/>
      <c r="L17" s="1147" t="s">
        <v>264</v>
      </c>
      <c r="M17" s="1136"/>
      <c r="N17" s="1136"/>
      <c r="O17" s="1150"/>
      <c r="P17" s="1153"/>
      <c r="Q17" s="1154"/>
      <c r="R17" s="1155"/>
      <c r="S17" s="1162" t="s">
        <v>265</v>
      </c>
      <c r="T17" s="1163"/>
      <c r="U17" s="1163"/>
      <c r="V17" s="1163"/>
      <c r="W17" s="1163"/>
      <c r="X17" s="1163"/>
      <c r="Y17" s="1163"/>
      <c r="Z17" s="1163"/>
      <c r="AA17" s="1163"/>
      <c r="AB17" s="1163"/>
      <c r="AC17" s="1163"/>
      <c r="AD17" s="1163"/>
      <c r="AE17" s="1163"/>
      <c r="AF17" s="1163"/>
      <c r="AG17" s="1163"/>
      <c r="AH17" s="1163"/>
      <c r="AI17" s="1163"/>
      <c r="AJ17" s="1163"/>
      <c r="AK17" s="1163"/>
      <c r="AL17" s="1163"/>
      <c r="AM17" s="1163"/>
      <c r="AN17" s="1163"/>
      <c r="AO17" s="1163"/>
      <c r="AP17" s="1163"/>
      <c r="AQ17" s="1163"/>
      <c r="AR17" s="1163"/>
      <c r="AS17" s="1163"/>
      <c r="AT17" s="1163"/>
      <c r="AU17" s="1163"/>
      <c r="AV17" s="1163"/>
      <c r="AW17" s="1164"/>
      <c r="AX17" s="1099" t="str">
        <f>IF(BB3="４週","(11) 1～4週目の勤務時間数合計","(11) 1か月の勤務時間数   合計")</f>
        <v>(11) 1～4週目の勤務時間数合計</v>
      </c>
      <c r="AY17" s="1100"/>
      <c r="AZ17" s="1105" t="s">
        <v>266</v>
      </c>
      <c r="BA17" s="1106"/>
      <c r="BB17" s="1111" t="s">
        <v>267</v>
      </c>
      <c r="BC17" s="1112"/>
      <c r="BD17" s="1112"/>
      <c r="BE17" s="1112"/>
      <c r="BF17" s="1113"/>
    </row>
    <row r="18" spans="2:58" ht="20.25" customHeight="1" x14ac:dyDescent="0.15">
      <c r="B18" s="1133"/>
      <c r="C18" s="1138"/>
      <c r="D18" s="1139"/>
      <c r="E18" s="1140"/>
      <c r="F18" s="196"/>
      <c r="G18" s="1145"/>
      <c r="H18" s="1148"/>
      <c r="I18" s="1139"/>
      <c r="J18" s="1139"/>
      <c r="K18" s="1140"/>
      <c r="L18" s="1148"/>
      <c r="M18" s="1139"/>
      <c r="N18" s="1139"/>
      <c r="O18" s="1151"/>
      <c r="P18" s="1156"/>
      <c r="Q18" s="1157"/>
      <c r="R18" s="1158"/>
      <c r="S18" s="1114" t="s">
        <v>268</v>
      </c>
      <c r="T18" s="1115"/>
      <c r="U18" s="1115"/>
      <c r="V18" s="1115"/>
      <c r="W18" s="1115"/>
      <c r="X18" s="1115"/>
      <c r="Y18" s="1116"/>
      <c r="Z18" s="1114" t="s">
        <v>269</v>
      </c>
      <c r="AA18" s="1115"/>
      <c r="AB18" s="1115"/>
      <c r="AC18" s="1115"/>
      <c r="AD18" s="1115"/>
      <c r="AE18" s="1115"/>
      <c r="AF18" s="1116"/>
      <c r="AG18" s="1114" t="s">
        <v>270</v>
      </c>
      <c r="AH18" s="1115"/>
      <c r="AI18" s="1115"/>
      <c r="AJ18" s="1115"/>
      <c r="AK18" s="1115"/>
      <c r="AL18" s="1115"/>
      <c r="AM18" s="1116"/>
      <c r="AN18" s="1114" t="s">
        <v>271</v>
      </c>
      <c r="AO18" s="1115"/>
      <c r="AP18" s="1115"/>
      <c r="AQ18" s="1115"/>
      <c r="AR18" s="1115"/>
      <c r="AS18" s="1115"/>
      <c r="AT18" s="1116"/>
      <c r="AU18" s="1117" t="s">
        <v>272</v>
      </c>
      <c r="AV18" s="1118"/>
      <c r="AW18" s="1119"/>
      <c r="AX18" s="1101"/>
      <c r="AY18" s="1102"/>
      <c r="AZ18" s="1107"/>
      <c r="BA18" s="1108"/>
      <c r="BB18" s="1039"/>
      <c r="BC18" s="1040"/>
      <c r="BD18" s="1040"/>
      <c r="BE18" s="1040"/>
      <c r="BF18" s="1041"/>
    </row>
    <row r="19" spans="2:58" ht="20.25" customHeight="1" x14ac:dyDescent="0.15">
      <c r="B19" s="1133"/>
      <c r="C19" s="1138"/>
      <c r="D19" s="1139"/>
      <c r="E19" s="1140"/>
      <c r="F19" s="196"/>
      <c r="G19" s="1145"/>
      <c r="H19" s="1148"/>
      <c r="I19" s="1139"/>
      <c r="J19" s="1139"/>
      <c r="K19" s="1140"/>
      <c r="L19" s="1148"/>
      <c r="M19" s="1139"/>
      <c r="N19" s="1139"/>
      <c r="O19" s="1151"/>
      <c r="P19" s="1156"/>
      <c r="Q19" s="1157"/>
      <c r="R19" s="1158"/>
      <c r="S19" s="197">
        <v>1</v>
      </c>
      <c r="T19" s="198">
        <v>2</v>
      </c>
      <c r="U19" s="198">
        <v>3</v>
      </c>
      <c r="V19" s="198">
        <v>4</v>
      </c>
      <c r="W19" s="198">
        <v>5</v>
      </c>
      <c r="X19" s="198">
        <v>6</v>
      </c>
      <c r="Y19" s="199">
        <v>7</v>
      </c>
      <c r="Z19" s="197">
        <v>8</v>
      </c>
      <c r="AA19" s="198">
        <v>9</v>
      </c>
      <c r="AB19" s="198">
        <v>10</v>
      </c>
      <c r="AC19" s="198">
        <v>11</v>
      </c>
      <c r="AD19" s="198">
        <v>12</v>
      </c>
      <c r="AE19" s="198">
        <v>13</v>
      </c>
      <c r="AF19" s="199">
        <v>14</v>
      </c>
      <c r="AG19" s="200">
        <v>15</v>
      </c>
      <c r="AH19" s="198">
        <v>16</v>
      </c>
      <c r="AI19" s="198">
        <v>17</v>
      </c>
      <c r="AJ19" s="198">
        <v>18</v>
      </c>
      <c r="AK19" s="198">
        <v>19</v>
      </c>
      <c r="AL19" s="198">
        <v>20</v>
      </c>
      <c r="AM19" s="199">
        <v>21</v>
      </c>
      <c r="AN19" s="197">
        <v>22</v>
      </c>
      <c r="AO19" s="198">
        <v>23</v>
      </c>
      <c r="AP19" s="198">
        <v>24</v>
      </c>
      <c r="AQ19" s="198">
        <v>25</v>
      </c>
      <c r="AR19" s="198">
        <v>26</v>
      </c>
      <c r="AS19" s="198">
        <v>27</v>
      </c>
      <c r="AT19" s="199">
        <v>28</v>
      </c>
      <c r="AU19" s="197" t="str">
        <f>IF($BB$3="暦月",IF(DAY(DATE($AC$2,$AG$2,29))=29,29,""),"")</f>
        <v/>
      </c>
      <c r="AV19" s="198" t="str">
        <f>IF($BB$3="暦月",IF(DAY(DATE($AC$2,$AG$2,30))=30,30,""),"")</f>
        <v/>
      </c>
      <c r="AW19" s="199" t="str">
        <f>IF($BB$3="暦月",IF(DAY(DATE($AC$2,$AG$2,31))=31,31,""),"")</f>
        <v/>
      </c>
      <c r="AX19" s="1101"/>
      <c r="AY19" s="1102"/>
      <c r="AZ19" s="1107"/>
      <c r="BA19" s="1108"/>
      <c r="BB19" s="1039"/>
      <c r="BC19" s="1040"/>
      <c r="BD19" s="1040"/>
      <c r="BE19" s="1040"/>
      <c r="BF19" s="1041"/>
    </row>
    <row r="20" spans="2:58" ht="20.25" hidden="1" customHeight="1" x14ac:dyDescent="0.15">
      <c r="B20" s="1133"/>
      <c r="C20" s="1138"/>
      <c r="D20" s="1139"/>
      <c r="E20" s="1140"/>
      <c r="F20" s="196"/>
      <c r="G20" s="1145"/>
      <c r="H20" s="1148"/>
      <c r="I20" s="1139"/>
      <c r="J20" s="1139"/>
      <c r="K20" s="1140"/>
      <c r="L20" s="1148"/>
      <c r="M20" s="1139"/>
      <c r="N20" s="1139"/>
      <c r="O20" s="1151"/>
      <c r="P20" s="1156"/>
      <c r="Q20" s="1157"/>
      <c r="R20" s="1158"/>
      <c r="S20" s="197">
        <f>WEEKDAY(DATE($AC$2,$AG$2,1))</f>
        <v>6</v>
      </c>
      <c r="T20" s="198">
        <f>WEEKDAY(DATE($AC$2,$AG$2,2))</f>
        <v>7</v>
      </c>
      <c r="U20" s="198">
        <f>WEEKDAY(DATE($AC$2,$AG$2,3))</f>
        <v>1</v>
      </c>
      <c r="V20" s="198">
        <f>WEEKDAY(DATE($AC$2,$AG$2,4))</f>
        <v>2</v>
      </c>
      <c r="W20" s="198">
        <f>WEEKDAY(DATE($AC$2,$AG$2,5))</f>
        <v>3</v>
      </c>
      <c r="X20" s="198">
        <f>WEEKDAY(DATE($AC$2,$AG$2,6))</f>
        <v>4</v>
      </c>
      <c r="Y20" s="199">
        <f>WEEKDAY(DATE($AC$2,$AG$2,7))</f>
        <v>5</v>
      </c>
      <c r="Z20" s="197">
        <f>WEEKDAY(DATE($AC$2,$AG$2,8))</f>
        <v>6</v>
      </c>
      <c r="AA20" s="198">
        <f>WEEKDAY(DATE($AC$2,$AG$2,9))</f>
        <v>7</v>
      </c>
      <c r="AB20" s="198">
        <f>WEEKDAY(DATE($AC$2,$AG$2,10))</f>
        <v>1</v>
      </c>
      <c r="AC20" s="198">
        <f>WEEKDAY(DATE($AC$2,$AG$2,11))</f>
        <v>2</v>
      </c>
      <c r="AD20" s="198">
        <f>WEEKDAY(DATE($AC$2,$AG$2,12))</f>
        <v>3</v>
      </c>
      <c r="AE20" s="198">
        <f>WEEKDAY(DATE($AC$2,$AG$2,13))</f>
        <v>4</v>
      </c>
      <c r="AF20" s="199">
        <f>WEEKDAY(DATE($AC$2,$AG$2,14))</f>
        <v>5</v>
      </c>
      <c r="AG20" s="197">
        <f>WEEKDAY(DATE($AC$2,$AG$2,15))</f>
        <v>6</v>
      </c>
      <c r="AH20" s="198">
        <f>WEEKDAY(DATE($AC$2,$AG$2,16))</f>
        <v>7</v>
      </c>
      <c r="AI20" s="198">
        <f>WEEKDAY(DATE($AC$2,$AG$2,17))</f>
        <v>1</v>
      </c>
      <c r="AJ20" s="198">
        <f>WEEKDAY(DATE($AC$2,$AG$2,18))</f>
        <v>2</v>
      </c>
      <c r="AK20" s="198">
        <f>WEEKDAY(DATE($AC$2,$AG$2,19))</f>
        <v>3</v>
      </c>
      <c r="AL20" s="198">
        <f>WEEKDAY(DATE($AC$2,$AG$2,20))</f>
        <v>4</v>
      </c>
      <c r="AM20" s="199">
        <f>WEEKDAY(DATE($AC$2,$AG$2,21))</f>
        <v>5</v>
      </c>
      <c r="AN20" s="197">
        <f>WEEKDAY(DATE($AC$2,$AG$2,22))</f>
        <v>6</v>
      </c>
      <c r="AO20" s="198">
        <f>WEEKDAY(DATE($AC$2,$AG$2,23))</f>
        <v>7</v>
      </c>
      <c r="AP20" s="198">
        <f>WEEKDAY(DATE($AC$2,$AG$2,24))</f>
        <v>1</v>
      </c>
      <c r="AQ20" s="198">
        <f>WEEKDAY(DATE($AC$2,$AG$2,25))</f>
        <v>2</v>
      </c>
      <c r="AR20" s="198">
        <f>WEEKDAY(DATE($AC$2,$AG$2,26))</f>
        <v>3</v>
      </c>
      <c r="AS20" s="198">
        <f>WEEKDAY(DATE($AC$2,$AG$2,27))</f>
        <v>4</v>
      </c>
      <c r="AT20" s="199">
        <f>WEEKDAY(DATE($AC$2,$AG$2,28))</f>
        <v>5</v>
      </c>
      <c r="AU20" s="197">
        <f>IF(AU19=29,WEEKDAY(DATE($AC$2,$AG$2,29)),0)</f>
        <v>0</v>
      </c>
      <c r="AV20" s="198">
        <f>IF(AV19=30,WEEKDAY(DATE($AC$2,$AG$2,30)),0)</f>
        <v>0</v>
      </c>
      <c r="AW20" s="199">
        <f>IF(AW19=31,WEEKDAY(DATE($AC$2,$AG$2,31)),0)</f>
        <v>0</v>
      </c>
      <c r="AX20" s="1101"/>
      <c r="AY20" s="1102"/>
      <c r="AZ20" s="1107"/>
      <c r="BA20" s="1108"/>
      <c r="BB20" s="1039"/>
      <c r="BC20" s="1040"/>
      <c r="BD20" s="1040"/>
      <c r="BE20" s="1040"/>
      <c r="BF20" s="1041"/>
    </row>
    <row r="21" spans="2:58" ht="22.5" customHeight="1" thickBot="1" x14ac:dyDescent="0.2">
      <c r="B21" s="1134"/>
      <c r="C21" s="1141"/>
      <c r="D21" s="1142"/>
      <c r="E21" s="1143"/>
      <c r="F21" s="201"/>
      <c r="G21" s="1146"/>
      <c r="H21" s="1149"/>
      <c r="I21" s="1142"/>
      <c r="J21" s="1142"/>
      <c r="K21" s="1143"/>
      <c r="L21" s="1149"/>
      <c r="M21" s="1142"/>
      <c r="N21" s="1142"/>
      <c r="O21" s="1152"/>
      <c r="P21" s="1159"/>
      <c r="Q21" s="1160"/>
      <c r="R21" s="1161"/>
      <c r="S21" s="202" t="str">
        <f>IF(S20=1,"日",IF(S20=2,"月",IF(S20=3,"火",IF(S20=4,"水",IF(S20=5,"木",IF(S20=6,"金","土"))))))</f>
        <v>金</v>
      </c>
      <c r="T21" s="203" t="str">
        <f t="shared" ref="T21:AT21" si="0">IF(T20=1,"日",IF(T20=2,"月",IF(T20=3,"火",IF(T20=4,"水",IF(T20=5,"木",IF(T20=6,"金","土"))))))</f>
        <v>土</v>
      </c>
      <c r="U21" s="203" t="str">
        <f t="shared" si="0"/>
        <v>日</v>
      </c>
      <c r="V21" s="203" t="str">
        <f t="shared" si="0"/>
        <v>月</v>
      </c>
      <c r="W21" s="203" t="str">
        <f t="shared" si="0"/>
        <v>火</v>
      </c>
      <c r="X21" s="203" t="str">
        <f t="shared" si="0"/>
        <v>水</v>
      </c>
      <c r="Y21" s="204" t="str">
        <f t="shared" si="0"/>
        <v>木</v>
      </c>
      <c r="Z21" s="202" t="str">
        <f>IF(Z20=1,"日",IF(Z20=2,"月",IF(Z20=3,"火",IF(Z20=4,"水",IF(Z20=5,"木",IF(Z20=6,"金","土"))))))</f>
        <v>金</v>
      </c>
      <c r="AA21" s="203" t="str">
        <f t="shared" si="0"/>
        <v>土</v>
      </c>
      <c r="AB21" s="203" t="str">
        <f t="shared" si="0"/>
        <v>日</v>
      </c>
      <c r="AC21" s="203" t="str">
        <f t="shared" si="0"/>
        <v>月</v>
      </c>
      <c r="AD21" s="203" t="str">
        <f t="shared" si="0"/>
        <v>火</v>
      </c>
      <c r="AE21" s="203" t="str">
        <f t="shared" si="0"/>
        <v>水</v>
      </c>
      <c r="AF21" s="204" t="str">
        <f t="shared" si="0"/>
        <v>木</v>
      </c>
      <c r="AG21" s="202" t="str">
        <f>IF(AG20=1,"日",IF(AG20=2,"月",IF(AG20=3,"火",IF(AG20=4,"水",IF(AG20=5,"木",IF(AG20=6,"金","土"))))))</f>
        <v>金</v>
      </c>
      <c r="AH21" s="203" t="str">
        <f t="shared" si="0"/>
        <v>土</v>
      </c>
      <c r="AI21" s="203" t="str">
        <f t="shared" si="0"/>
        <v>日</v>
      </c>
      <c r="AJ21" s="203" t="str">
        <f t="shared" si="0"/>
        <v>月</v>
      </c>
      <c r="AK21" s="203" t="str">
        <f t="shared" si="0"/>
        <v>火</v>
      </c>
      <c r="AL21" s="203" t="str">
        <f t="shared" si="0"/>
        <v>水</v>
      </c>
      <c r="AM21" s="204" t="str">
        <f t="shared" si="0"/>
        <v>木</v>
      </c>
      <c r="AN21" s="202" t="str">
        <f>IF(AN20=1,"日",IF(AN20=2,"月",IF(AN20=3,"火",IF(AN20=4,"水",IF(AN20=5,"木",IF(AN20=6,"金","土"))))))</f>
        <v>金</v>
      </c>
      <c r="AO21" s="203" t="str">
        <f t="shared" si="0"/>
        <v>土</v>
      </c>
      <c r="AP21" s="203" t="str">
        <f t="shared" si="0"/>
        <v>日</v>
      </c>
      <c r="AQ21" s="203" t="str">
        <f t="shared" si="0"/>
        <v>月</v>
      </c>
      <c r="AR21" s="203" t="str">
        <f t="shared" si="0"/>
        <v>火</v>
      </c>
      <c r="AS21" s="203" t="str">
        <f t="shared" si="0"/>
        <v>水</v>
      </c>
      <c r="AT21" s="204" t="str">
        <f t="shared" si="0"/>
        <v>木</v>
      </c>
      <c r="AU21" s="203" t="str">
        <f>IF(AU20=1,"日",IF(AU20=2,"月",IF(AU20=3,"火",IF(AU20=4,"水",IF(AU20=5,"木",IF(AU20=6,"金",IF(AU20=0,"","土")))))))</f>
        <v/>
      </c>
      <c r="AV21" s="203" t="str">
        <f>IF(AV20=1,"日",IF(AV20=2,"月",IF(AV20=3,"火",IF(AV20=4,"水",IF(AV20=5,"木",IF(AV20=6,"金",IF(AV20=0,"","土")))))))</f>
        <v/>
      </c>
      <c r="AW21" s="203" t="str">
        <f>IF(AW20=1,"日",IF(AW20=2,"月",IF(AW20=3,"火",IF(AW20=4,"水",IF(AW20=5,"木",IF(AW20=6,"金",IF(AW20=0,"","土")))))))</f>
        <v/>
      </c>
      <c r="AX21" s="1103"/>
      <c r="AY21" s="1104"/>
      <c r="AZ21" s="1109"/>
      <c r="BA21" s="1110"/>
      <c r="BB21" s="1042"/>
      <c r="BC21" s="1043"/>
      <c r="BD21" s="1043"/>
      <c r="BE21" s="1043"/>
      <c r="BF21" s="1044"/>
    </row>
    <row r="22" spans="2:58" ht="20.25" customHeight="1" x14ac:dyDescent="0.15">
      <c r="B22" s="1085">
        <v>1</v>
      </c>
      <c r="C22" s="1086"/>
      <c r="D22" s="1087"/>
      <c r="E22" s="1088"/>
      <c r="F22" s="205"/>
      <c r="G22" s="1089"/>
      <c r="H22" s="1090"/>
      <c r="I22" s="1091"/>
      <c r="J22" s="1091"/>
      <c r="K22" s="1092"/>
      <c r="L22" s="1093"/>
      <c r="M22" s="1094"/>
      <c r="N22" s="1094"/>
      <c r="O22" s="1095"/>
      <c r="P22" s="1096" t="s">
        <v>273</v>
      </c>
      <c r="Q22" s="1097"/>
      <c r="R22" s="1098"/>
      <c r="S22" s="206"/>
      <c r="T22" s="207"/>
      <c r="U22" s="207"/>
      <c r="V22" s="207"/>
      <c r="W22" s="207"/>
      <c r="X22" s="207"/>
      <c r="Y22" s="208"/>
      <c r="Z22" s="206"/>
      <c r="AA22" s="207"/>
      <c r="AB22" s="207"/>
      <c r="AC22" s="207"/>
      <c r="AD22" s="207"/>
      <c r="AE22" s="207"/>
      <c r="AF22" s="208"/>
      <c r="AG22" s="206"/>
      <c r="AH22" s="207"/>
      <c r="AI22" s="207"/>
      <c r="AJ22" s="207"/>
      <c r="AK22" s="207"/>
      <c r="AL22" s="207"/>
      <c r="AM22" s="208"/>
      <c r="AN22" s="206"/>
      <c r="AO22" s="207"/>
      <c r="AP22" s="207"/>
      <c r="AQ22" s="207"/>
      <c r="AR22" s="207"/>
      <c r="AS22" s="207"/>
      <c r="AT22" s="208"/>
      <c r="AU22" s="206"/>
      <c r="AV22" s="207"/>
      <c r="AW22" s="207"/>
      <c r="AX22" s="1120"/>
      <c r="AY22" s="1121"/>
      <c r="AZ22" s="1122"/>
      <c r="BA22" s="1123"/>
      <c r="BB22" s="1124"/>
      <c r="BC22" s="1125"/>
      <c r="BD22" s="1125"/>
      <c r="BE22" s="1125"/>
      <c r="BF22" s="1126"/>
    </row>
    <row r="23" spans="2:58" ht="20.25" customHeight="1" x14ac:dyDescent="0.15">
      <c r="B23" s="1059"/>
      <c r="C23" s="1079"/>
      <c r="D23" s="1080"/>
      <c r="E23" s="1081"/>
      <c r="F23" s="209"/>
      <c r="G23" s="970"/>
      <c r="H23" s="975"/>
      <c r="I23" s="973"/>
      <c r="J23" s="973"/>
      <c r="K23" s="974"/>
      <c r="L23" s="979"/>
      <c r="M23" s="980"/>
      <c r="N23" s="980"/>
      <c r="O23" s="981"/>
      <c r="P23" s="1023" t="s">
        <v>274</v>
      </c>
      <c r="Q23" s="1024"/>
      <c r="R23" s="1025"/>
      <c r="S23" s="210" t="str">
        <f>IF(S22="","",VLOOKUP(S22,'[1]シフト記号表（勤務時間帯）'!$C$6:$K$35,9,FALSE))</f>
        <v/>
      </c>
      <c r="T23" s="211" t="str">
        <f>IF(T22="","",VLOOKUP(T22,'[1]シフト記号表（勤務時間帯）'!$C$6:$K$35,9,FALSE))</f>
        <v/>
      </c>
      <c r="U23" s="211" t="str">
        <f>IF(U22="","",VLOOKUP(U22,'[1]シフト記号表（勤務時間帯）'!$C$6:$K$35,9,FALSE))</f>
        <v/>
      </c>
      <c r="V23" s="211" t="str">
        <f>IF(V22="","",VLOOKUP(V22,'[1]シフト記号表（勤務時間帯）'!$C$6:$K$35,9,FALSE))</f>
        <v/>
      </c>
      <c r="W23" s="211" t="str">
        <f>IF(W22="","",VLOOKUP(W22,'[1]シフト記号表（勤務時間帯）'!$C$6:$K$35,9,FALSE))</f>
        <v/>
      </c>
      <c r="X23" s="211" t="str">
        <f>IF(X22="","",VLOOKUP(X22,'[1]シフト記号表（勤務時間帯）'!$C$6:$K$35,9,FALSE))</f>
        <v/>
      </c>
      <c r="Y23" s="212" t="str">
        <f>IF(Y22="","",VLOOKUP(Y22,'[1]シフト記号表（勤務時間帯）'!$C$6:$K$35,9,FALSE))</f>
        <v/>
      </c>
      <c r="Z23" s="210" t="str">
        <f>IF(Z22="","",VLOOKUP(Z22,'[1]シフト記号表（勤務時間帯）'!$C$6:$K$35,9,FALSE))</f>
        <v/>
      </c>
      <c r="AA23" s="211" t="str">
        <f>IF(AA22="","",VLOOKUP(AA22,'[1]シフト記号表（勤務時間帯）'!$C$6:$K$35,9,FALSE))</f>
        <v/>
      </c>
      <c r="AB23" s="211" t="str">
        <f>IF(AB22="","",VLOOKUP(AB22,'[1]シフト記号表（勤務時間帯）'!$C$6:$K$35,9,FALSE))</f>
        <v/>
      </c>
      <c r="AC23" s="211" t="str">
        <f>IF(AC22="","",VLOOKUP(AC22,'[1]シフト記号表（勤務時間帯）'!$C$6:$K$35,9,FALSE))</f>
        <v/>
      </c>
      <c r="AD23" s="211" t="str">
        <f>IF(AD22="","",VLOOKUP(AD22,'[1]シフト記号表（勤務時間帯）'!$C$6:$K$35,9,FALSE))</f>
        <v/>
      </c>
      <c r="AE23" s="211" t="str">
        <f>IF(AE22="","",VLOOKUP(AE22,'[1]シフト記号表（勤務時間帯）'!$C$6:$K$35,9,FALSE))</f>
        <v/>
      </c>
      <c r="AF23" s="212" t="str">
        <f>IF(AF22="","",VLOOKUP(AF22,'[1]シフト記号表（勤務時間帯）'!$C$6:$K$35,9,FALSE))</f>
        <v/>
      </c>
      <c r="AG23" s="210" t="str">
        <f>IF(AG22="","",VLOOKUP(AG22,'[1]シフト記号表（勤務時間帯）'!$C$6:$K$35,9,FALSE))</f>
        <v/>
      </c>
      <c r="AH23" s="211" t="str">
        <f>IF(AH22="","",VLOOKUP(AH22,'[1]シフト記号表（勤務時間帯）'!$C$6:$K$35,9,FALSE))</f>
        <v/>
      </c>
      <c r="AI23" s="211" t="str">
        <f>IF(AI22="","",VLOOKUP(AI22,'[1]シフト記号表（勤務時間帯）'!$C$6:$K$35,9,FALSE))</f>
        <v/>
      </c>
      <c r="AJ23" s="211" t="str">
        <f>IF(AJ22="","",VLOOKUP(AJ22,'[1]シフト記号表（勤務時間帯）'!$C$6:$K$35,9,FALSE))</f>
        <v/>
      </c>
      <c r="AK23" s="211" t="str">
        <f>IF(AK22="","",VLOOKUP(AK22,'[1]シフト記号表（勤務時間帯）'!$C$6:$K$35,9,FALSE))</f>
        <v/>
      </c>
      <c r="AL23" s="211" t="str">
        <f>IF(AL22="","",VLOOKUP(AL22,'[1]シフト記号表（勤務時間帯）'!$C$6:$K$35,9,FALSE))</f>
        <v/>
      </c>
      <c r="AM23" s="212" t="str">
        <f>IF(AM22="","",VLOOKUP(AM22,'[1]シフト記号表（勤務時間帯）'!$C$6:$K$35,9,FALSE))</f>
        <v/>
      </c>
      <c r="AN23" s="210" t="str">
        <f>IF(AN22="","",VLOOKUP(AN22,'[1]シフト記号表（勤務時間帯）'!$C$6:$K$35,9,FALSE))</f>
        <v/>
      </c>
      <c r="AO23" s="211" t="str">
        <f>IF(AO22="","",VLOOKUP(AO22,'[1]シフト記号表（勤務時間帯）'!$C$6:$K$35,9,FALSE))</f>
        <v/>
      </c>
      <c r="AP23" s="211" t="str">
        <f>IF(AP22="","",VLOOKUP(AP22,'[1]シフト記号表（勤務時間帯）'!$C$6:$K$35,9,FALSE))</f>
        <v/>
      </c>
      <c r="AQ23" s="211" t="str">
        <f>IF(AQ22="","",VLOOKUP(AQ22,'[1]シフト記号表（勤務時間帯）'!$C$6:$K$35,9,FALSE))</f>
        <v/>
      </c>
      <c r="AR23" s="211" t="str">
        <f>IF(AR22="","",VLOOKUP(AR22,'[1]シフト記号表（勤務時間帯）'!$C$6:$K$35,9,FALSE))</f>
        <v/>
      </c>
      <c r="AS23" s="211" t="str">
        <f>IF(AS22="","",VLOOKUP(AS22,'[1]シフト記号表（勤務時間帯）'!$C$6:$K$35,9,FALSE))</f>
        <v/>
      </c>
      <c r="AT23" s="212" t="str">
        <f>IF(AT22="","",VLOOKUP(AT22,'[1]シフト記号表（勤務時間帯）'!$C$6:$K$35,9,FALSE))</f>
        <v/>
      </c>
      <c r="AU23" s="210" t="str">
        <f>IF(AU22="","",VLOOKUP(AU22,'[1]シフト記号表（勤務時間帯）'!$C$6:$K$35,9,FALSE))</f>
        <v/>
      </c>
      <c r="AV23" s="211" t="str">
        <f>IF(AV22="","",VLOOKUP(AV22,'[1]シフト記号表（勤務時間帯）'!$C$6:$K$35,9,FALSE))</f>
        <v/>
      </c>
      <c r="AW23" s="211" t="str">
        <f>IF(AW22="","",VLOOKUP(AW22,'[1]シフト記号表（勤務時間帯）'!$C$6:$K$35,9,FALSE))</f>
        <v/>
      </c>
      <c r="AX23" s="1026">
        <f>IF($BB$3="４週",SUM(S23:AT23),IF($BB$3="暦月",SUM(S23:AW23),""))</f>
        <v>0</v>
      </c>
      <c r="AY23" s="1027"/>
      <c r="AZ23" s="1028">
        <f>IF($BB$3="４週",AX23/4,IF($BB$3="暦月",シフト表!AX23/(シフト表!$BB$8/7),""))</f>
        <v>0</v>
      </c>
      <c r="BA23" s="1029"/>
      <c r="BB23" s="1050"/>
      <c r="BC23" s="1051"/>
      <c r="BD23" s="1051"/>
      <c r="BE23" s="1051"/>
      <c r="BF23" s="1052"/>
    </row>
    <row r="24" spans="2:58" ht="20.25" customHeight="1" x14ac:dyDescent="0.15">
      <c r="B24" s="1059"/>
      <c r="C24" s="1082"/>
      <c r="D24" s="1083"/>
      <c r="E24" s="1084"/>
      <c r="F24" s="213">
        <f>C22</f>
        <v>0</v>
      </c>
      <c r="G24" s="970"/>
      <c r="H24" s="975"/>
      <c r="I24" s="973"/>
      <c r="J24" s="973"/>
      <c r="K24" s="974"/>
      <c r="L24" s="979"/>
      <c r="M24" s="980"/>
      <c r="N24" s="980"/>
      <c r="O24" s="981"/>
      <c r="P24" s="1056" t="s">
        <v>275</v>
      </c>
      <c r="Q24" s="1057"/>
      <c r="R24" s="1058"/>
      <c r="S24" s="214" t="str">
        <f>IF(S22="","",VLOOKUP(S22,'[1]シフト記号表（勤務時間帯）'!$C$6:$U$35,19,FALSE))</f>
        <v/>
      </c>
      <c r="T24" s="215" t="str">
        <f>IF(T22="","",VLOOKUP(T22,'[1]シフト記号表（勤務時間帯）'!$C$6:$U$35,19,FALSE))</f>
        <v/>
      </c>
      <c r="U24" s="215" t="str">
        <f>IF(U22="","",VLOOKUP(U22,'[1]シフト記号表（勤務時間帯）'!$C$6:$U$35,19,FALSE))</f>
        <v/>
      </c>
      <c r="V24" s="215" t="str">
        <f>IF(V22="","",VLOOKUP(V22,'[1]シフト記号表（勤務時間帯）'!$C$6:$U$35,19,FALSE))</f>
        <v/>
      </c>
      <c r="W24" s="215" t="str">
        <f>IF(W22="","",VLOOKUP(W22,'[1]シフト記号表（勤務時間帯）'!$C$6:$U$35,19,FALSE))</f>
        <v/>
      </c>
      <c r="X24" s="215" t="str">
        <f>IF(X22="","",VLOOKUP(X22,'[1]シフト記号表（勤務時間帯）'!$C$6:$U$35,19,FALSE))</f>
        <v/>
      </c>
      <c r="Y24" s="216" t="str">
        <f>IF(Y22="","",VLOOKUP(Y22,'[1]シフト記号表（勤務時間帯）'!$C$6:$U$35,19,FALSE))</f>
        <v/>
      </c>
      <c r="Z24" s="214" t="str">
        <f>IF(Z22="","",VLOOKUP(Z22,'[1]シフト記号表（勤務時間帯）'!$C$6:$U$35,19,FALSE))</f>
        <v/>
      </c>
      <c r="AA24" s="215" t="str">
        <f>IF(AA22="","",VLOOKUP(AA22,'[1]シフト記号表（勤務時間帯）'!$C$6:$U$35,19,FALSE))</f>
        <v/>
      </c>
      <c r="AB24" s="215" t="str">
        <f>IF(AB22="","",VLOOKUP(AB22,'[1]シフト記号表（勤務時間帯）'!$C$6:$U$35,19,FALSE))</f>
        <v/>
      </c>
      <c r="AC24" s="215" t="str">
        <f>IF(AC22="","",VLOOKUP(AC22,'[1]シフト記号表（勤務時間帯）'!$C$6:$U$35,19,FALSE))</f>
        <v/>
      </c>
      <c r="AD24" s="215" t="str">
        <f>IF(AD22="","",VLOOKUP(AD22,'[1]シフト記号表（勤務時間帯）'!$C$6:$U$35,19,FALSE))</f>
        <v/>
      </c>
      <c r="AE24" s="215" t="str">
        <f>IF(AE22="","",VLOOKUP(AE22,'[1]シフト記号表（勤務時間帯）'!$C$6:$U$35,19,FALSE))</f>
        <v/>
      </c>
      <c r="AF24" s="216" t="str">
        <f>IF(AF22="","",VLOOKUP(AF22,'[1]シフト記号表（勤務時間帯）'!$C$6:$U$35,19,FALSE))</f>
        <v/>
      </c>
      <c r="AG24" s="214" t="str">
        <f>IF(AG22="","",VLOOKUP(AG22,'[1]シフト記号表（勤務時間帯）'!$C$6:$U$35,19,FALSE))</f>
        <v/>
      </c>
      <c r="AH24" s="215" t="str">
        <f>IF(AH22="","",VLOOKUP(AH22,'[1]シフト記号表（勤務時間帯）'!$C$6:$U$35,19,FALSE))</f>
        <v/>
      </c>
      <c r="AI24" s="215" t="str">
        <f>IF(AI22="","",VLOOKUP(AI22,'[1]シフト記号表（勤務時間帯）'!$C$6:$U$35,19,FALSE))</f>
        <v/>
      </c>
      <c r="AJ24" s="215" t="str">
        <f>IF(AJ22="","",VLOOKUP(AJ22,'[1]シフト記号表（勤務時間帯）'!$C$6:$U$35,19,FALSE))</f>
        <v/>
      </c>
      <c r="AK24" s="215" t="str">
        <f>IF(AK22="","",VLOOKUP(AK22,'[1]シフト記号表（勤務時間帯）'!$C$6:$U$35,19,FALSE))</f>
        <v/>
      </c>
      <c r="AL24" s="215" t="str">
        <f>IF(AL22="","",VLOOKUP(AL22,'[1]シフト記号表（勤務時間帯）'!$C$6:$U$35,19,FALSE))</f>
        <v/>
      </c>
      <c r="AM24" s="216" t="str">
        <f>IF(AM22="","",VLOOKUP(AM22,'[1]シフト記号表（勤務時間帯）'!$C$6:$U$35,19,FALSE))</f>
        <v/>
      </c>
      <c r="AN24" s="214" t="str">
        <f>IF(AN22="","",VLOOKUP(AN22,'[1]シフト記号表（勤務時間帯）'!$C$6:$U$35,19,FALSE))</f>
        <v/>
      </c>
      <c r="AO24" s="215" t="str">
        <f>IF(AO22="","",VLOOKUP(AO22,'[1]シフト記号表（勤務時間帯）'!$C$6:$U$35,19,FALSE))</f>
        <v/>
      </c>
      <c r="AP24" s="215" t="str">
        <f>IF(AP22="","",VLOOKUP(AP22,'[1]シフト記号表（勤務時間帯）'!$C$6:$U$35,19,FALSE))</f>
        <v/>
      </c>
      <c r="AQ24" s="215" t="str">
        <f>IF(AQ22="","",VLOOKUP(AQ22,'[1]シフト記号表（勤務時間帯）'!$C$6:$U$35,19,FALSE))</f>
        <v/>
      </c>
      <c r="AR24" s="215" t="str">
        <f>IF(AR22="","",VLOOKUP(AR22,'[1]シフト記号表（勤務時間帯）'!$C$6:$U$35,19,FALSE))</f>
        <v/>
      </c>
      <c r="AS24" s="215" t="str">
        <f>IF(AS22="","",VLOOKUP(AS22,'[1]シフト記号表（勤務時間帯）'!$C$6:$U$35,19,FALSE))</f>
        <v/>
      </c>
      <c r="AT24" s="216" t="str">
        <f>IF(AT22="","",VLOOKUP(AT22,'[1]シフト記号表（勤務時間帯）'!$C$6:$U$35,19,FALSE))</f>
        <v/>
      </c>
      <c r="AU24" s="214" t="str">
        <f>IF(AU22="","",VLOOKUP(AU22,'[1]シフト記号表（勤務時間帯）'!$C$6:$U$35,19,FALSE))</f>
        <v/>
      </c>
      <c r="AV24" s="215" t="str">
        <f>IF(AV22="","",VLOOKUP(AV22,'[1]シフト記号表（勤務時間帯）'!$C$6:$U$35,19,FALSE))</f>
        <v/>
      </c>
      <c r="AW24" s="215" t="str">
        <f>IF(AW22="","",VLOOKUP(AW22,'[1]シフト記号表（勤務時間帯）'!$C$6:$U$35,19,FALSE))</f>
        <v/>
      </c>
      <c r="AX24" s="1033">
        <f>IF($BB$3="４週",SUM(S24:AT24),IF($BB$3="暦月",SUM(S24:AW24),""))</f>
        <v>0</v>
      </c>
      <c r="AY24" s="1034"/>
      <c r="AZ24" s="1035">
        <f>IF($BB$3="４週",AX24/4,IF($BB$3="暦月",シフト表!AX24/(シフト表!$BB$8/7),""))</f>
        <v>0</v>
      </c>
      <c r="BA24" s="1036"/>
      <c r="BB24" s="1053"/>
      <c r="BC24" s="1054"/>
      <c r="BD24" s="1054"/>
      <c r="BE24" s="1054"/>
      <c r="BF24" s="1055"/>
    </row>
    <row r="25" spans="2:58" ht="20.25" customHeight="1" x14ac:dyDescent="0.15">
      <c r="B25" s="1059">
        <f>B22+1</f>
        <v>2</v>
      </c>
      <c r="C25" s="1076"/>
      <c r="D25" s="1077"/>
      <c r="E25" s="1078"/>
      <c r="F25" s="217"/>
      <c r="G25" s="969"/>
      <c r="H25" s="972"/>
      <c r="I25" s="973"/>
      <c r="J25" s="973"/>
      <c r="K25" s="974"/>
      <c r="L25" s="976"/>
      <c r="M25" s="977"/>
      <c r="N25" s="977"/>
      <c r="O25" s="978"/>
      <c r="P25" s="985" t="s">
        <v>273</v>
      </c>
      <c r="Q25" s="986"/>
      <c r="R25" s="987"/>
      <c r="S25" s="206"/>
      <c r="T25" s="207"/>
      <c r="U25" s="207"/>
      <c r="V25" s="207"/>
      <c r="W25" s="207"/>
      <c r="X25" s="207"/>
      <c r="Y25" s="208"/>
      <c r="Z25" s="206"/>
      <c r="AA25" s="207"/>
      <c r="AB25" s="207"/>
      <c r="AC25" s="207"/>
      <c r="AD25" s="207"/>
      <c r="AE25" s="207"/>
      <c r="AF25" s="208"/>
      <c r="AG25" s="206"/>
      <c r="AH25" s="207"/>
      <c r="AI25" s="207"/>
      <c r="AJ25" s="207"/>
      <c r="AK25" s="207"/>
      <c r="AL25" s="207"/>
      <c r="AM25" s="208"/>
      <c r="AN25" s="206"/>
      <c r="AO25" s="207"/>
      <c r="AP25" s="207"/>
      <c r="AQ25" s="207"/>
      <c r="AR25" s="207"/>
      <c r="AS25" s="207"/>
      <c r="AT25" s="208"/>
      <c r="AU25" s="206"/>
      <c r="AV25" s="207"/>
      <c r="AW25" s="207"/>
      <c r="AX25" s="1014"/>
      <c r="AY25" s="1015"/>
      <c r="AZ25" s="1016"/>
      <c r="BA25" s="1017"/>
      <c r="BB25" s="1047"/>
      <c r="BC25" s="1048"/>
      <c r="BD25" s="1048"/>
      <c r="BE25" s="1048"/>
      <c r="BF25" s="1049"/>
    </row>
    <row r="26" spans="2:58" ht="20.25" customHeight="1" x14ac:dyDescent="0.15">
      <c r="B26" s="1059"/>
      <c r="C26" s="1079"/>
      <c r="D26" s="1080"/>
      <c r="E26" s="1081"/>
      <c r="F26" s="209"/>
      <c r="G26" s="970"/>
      <c r="H26" s="975"/>
      <c r="I26" s="973"/>
      <c r="J26" s="973"/>
      <c r="K26" s="974"/>
      <c r="L26" s="979"/>
      <c r="M26" s="980"/>
      <c r="N26" s="980"/>
      <c r="O26" s="981"/>
      <c r="P26" s="1023" t="s">
        <v>274</v>
      </c>
      <c r="Q26" s="1024"/>
      <c r="R26" s="1025"/>
      <c r="S26" s="210" t="str">
        <f>IF(S25="","",VLOOKUP(S25,'[1]シフト記号表（勤務時間帯）'!$C$6:$K$35,9,FALSE))</f>
        <v/>
      </c>
      <c r="T26" s="211" t="str">
        <f>IF(T25="","",VLOOKUP(T25,'[1]シフト記号表（勤務時間帯）'!$C$6:$K$35,9,FALSE))</f>
        <v/>
      </c>
      <c r="U26" s="211" t="str">
        <f>IF(U25="","",VLOOKUP(U25,'[1]シフト記号表（勤務時間帯）'!$C$6:$K$35,9,FALSE))</f>
        <v/>
      </c>
      <c r="V26" s="211" t="str">
        <f>IF(V25="","",VLOOKUP(V25,'[1]シフト記号表（勤務時間帯）'!$C$6:$K$35,9,FALSE))</f>
        <v/>
      </c>
      <c r="W26" s="211" t="str">
        <f>IF(W25="","",VLOOKUP(W25,'[1]シフト記号表（勤務時間帯）'!$C$6:$K$35,9,FALSE))</f>
        <v/>
      </c>
      <c r="X26" s="211" t="str">
        <f>IF(X25="","",VLOOKUP(X25,'[1]シフト記号表（勤務時間帯）'!$C$6:$K$35,9,FALSE))</f>
        <v/>
      </c>
      <c r="Y26" s="212" t="str">
        <f>IF(Y25="","",VLOOKUP(Y25,'[1]シフト記号表（勤務時間帯）'!$C$6:$K$35,9,FALSE))</f>
        <v/>
      </c>
      <c r="Z26" s="210" t="str">
        <f>IF(Z25="","",VLOOKUP(Z25,'[1]シフト記号表（勤務時間帯）'!$C$6:$K$35,9,FALSE))</f>
        <v/>
      </c>
      <c r="AA26" s="211" t="str">
        <f>IF(AA25="","",VLOOKUP(AA25,'[1]シフト記号表（勤務時間帯）'!$C$6:$K$35,9,FALSE))</f>
        <v/>
      </c>
      <c r="AB26" s="211" t="str">
        <f>IF(AB25="","",VLOOKUP(AB25,'[1]シフト記号表（勤務時間帯）'!$C$6:$K$35,9,FALSE))</f>
        <v/>
      </c>
      <c r="AC26" s="211" t="str">
        <f>IF(AC25="","",VLOOKUP(AC25,'[1]シフト記号表（勤務時間帯）'!$C$6:$K$35,9,FALSE))</f>
        <v/>
      </c>
      <c r="AD26" s="211" t="str">
        <f>IF(AD25="","",VLOOKUP(AD25,'[1]シフト記号表（勤務時間帯）'!$C$6:$K$35,9,FALSE))</f>
        <v/>
      </c>
      <c r="AE26" s="211" t="str">
        <f>IF(AE25="","",VLOOKUP(AE25,'[1]シフト記号表（勤務時間帯）'!$C$6:$K$35,9,FALSE))</f>
        <v/>
      </c>
      <c r="AF26" s="212" t="str">
        <f>IF(AF25="","",VLOOKUP(AF25,'[1]シフト記号表（勤務時間帯）'!$C$6:$K$35,9,FALSE))</f>
        <v/>
      </c>
      <c r="AG26" s="210" t="str">
        <f>IF(AG25="","",VLOOKUP(AG25,'[1]シフト記号表（勤務時間帯）'!$C$6:$K$35,9,FALSE))</f>
        <v/>
      </c>
      <c r="AH26" s="211" t="str">
        <f>IF(AH25="","",VLOOKUP(AH25,'[1]シフト記号表（勤務時間帯）'!$C$6:$K$35,9,FALSE))</f>
        <v/>
      </c>
      <c r="AI26" s="211" t="str">
        <f>IF(AI25="","",VLOOKUP(AI25,'[1]シフト記号表（勤務時間帯）'!$C$6:$K$35,9,FALSE))</f>
        <v/>
      </c>
      <c r="AJ26" s="211" t="str">
        <f>IF(AJ25="","",VLOOKUP(AJ25,'[1]シフト記号表（勤務時間帯）'!$C$6:$K$35,9,FALSE))</f>
        <v/>
      </c>
      <c r="AK26" s="211" t="str">
        <f>IF(AK25="","",VLOOKUP(AK25,'[1]シフト記号表（勤務時間帯）'!$C$6:$K$35,9,FALSE))</f>
        <v/>
      </c>
      <c r="AL26" s="211" t="str">
        <f>IF(AL25="","",VLOOKUP(AL25,'[1]シフト記号表（勤務時間帯）'!$C$6:$K$35,9,FALSE))</f>
        <v/>
      </c>
      <c r="AM26" s="212" t="str">
        <f>IF(AM25="","",VLOOKUP(AM25,'[1]シフト記号表（勤務時間帯）'!$C$6:$K$35,9,FALSE))</f>
        <v/>
      </c>
      <c r="AN26" s="210" t="str">
        <f>IF(AN25="","",VLOOKUP(AN25,'[1]シフト記号表（勤務時間帯）'!$C$6:$K$35,9,FALSE))</f>
        <v/>
      </c>
      <c r="AO26" s="211" t="str">
        <f>IF(AO25="","",VLOOKUP(AO25,'[1]シフト記号表（勤務時間帯）'!$C$6:$K$35,9,FALSE))</f>
        <v/>
      </c>
      <c r="AP26" s="211" t="str">
        <f>IF(AP25="","",VLOOKUP(AP25,'[1]シフト記号表（勤務時間帯）'!$C$6:$K$35,9,FALSE))</f>
        <v/>
      </c>
      <c r="AQ26" s="211" t="str">
        <f>IF(AQ25="","",VLOOKUP(AQ25,'[1]シフト記号表（勤務時間帯）'!$C$6:$K$35,9,FALSE))</f>
        <v/>
      </c>
      <c r="AR26" s="211" t="str">
        <f>IF(AR25="","",VLOOKUP(AR25,'[1]シフト記号表（勤務時間帯）'!$C$6:$K$35,9,FALSE))</f>
        <v/>
      </c>
      <c r="AS26" s="211" t="str">
        <f>IF(AS25="","",VLOOKUP(AS25,'[1]シフト記号表（勤務時間帯）'!$C$6:$K$35,9,FALSE))</f>
        <v/>
      </c>
      <c r="AT26" s="212" t="str">
        <f>IF(AT25="","",VLOOKUP(AT25,'[1]シフト記号表（勤務時間帯）'!$C$6:$K$35,9,FALSE))</f>
        <v/>
      </c>
      <c r="AU26" s="210" t="str">
        <f>IF(AU25="","",VLOOKUP(AU25,'[1]シフト記号表（勤務時間帯）'!$C$6:$K$35,9,FALSE))</f>
        <v/>
      </c>
      <c r="AV26" s="211" t="str">
        <f>IF(AV25="","",VLOOKUP(AV25,'[1]シフト記号表（勤務時間帯）'!$C$6:$K$35,9,FALSE))</f>
        <v/>
      </c>
      <c r="AW26" s="211" t="str">
        <f>IF(AW25="","",VLOOKUP(AW25,'[1]シフト記号表（勤務時間帯）'!$C$6:$K$35,9,FALSE))</f>
        <v/>
      </c>
      <c r="AX26" s="1026">
        <f>IF($BB$3="４週",SUM(S26:AT26),IF($BB$3="暦月",SUM(S26:AW26),""))</f>
        <v>0</v>
      </c>
      <c r="AY26" s="1027"/>
      <c r="AZ26" s="1028">
        <f>IF($BB$3="４週",AX26/4,IF($BB$3="暦月",シフト表!AX26/(シフト表!$BB$8/7),""))</f>
        <v>0</v>
      </c>
      <c r="BA26" s="1029"/>
      <c r="BB26" s="1050"/>
      <c r="BC26" s="1051"/>
      <c r="BD26" s="1051"/>
      <c r="BE26" s="1051"/>
      <c r="BF26" s="1052"/>
    </row>
    <row r="27" spans="2:58" ht="20.25" customHeight="1" x14ac:dyDescent="0.15">
      <c r="B27" s="1059"/>
      <c r="C27" s="1082"/>
      <c r="D27" s="1083"/>
      <c r="E27" s="1084"/>
      <c r="F27" s="209">
        <f>C25</f>
        <v>0</v>
      </c>
      <c r="G27" s="971"/>
      <c r="H27" s="975"/>
      <c r="I27" s="973"/>
      <c r="J27" s="973"/>
      <c r="K27" s="974"/>
      <c r="L27" s="982"/>
      <c r="M27" s="983"/>
      <c r="N27" s="983"/>
      <c r="O27" s="984"/>
      <c r="P27" s="1056" t="s">
        <v>275</v>
      </c>
      <c r="Q27" s="1057"/>
      <c r="R27" s="1058"/>
      <c r="S27" s="214" t="str">
        <f>IF(S25="","",VLOOKUP(S25,'[1]シフト記号表（勤務時間帯）'!$C$6:$U$35,19,FALSE))</f>
        <v/>
      </c>
      <c r="T27" s="215" t="str">
        <f>IF(T25="","",VLOOKUP(T25,'[1]シフト記号表（勤務時間帯）'!$C$6:$U$35,19,FALSE))</f>
        <v/>
      </c>
      <c r="U27" s="215" t="str">
        <f>IF(U25="","",VLOOKUP(U25,'[1]シフト記号表（勤務時間帯）'!$C$6:$U$35,19,FALSE))</f>
        <v/>
      </c>
      <c r="V27" s="215" t="str">
        <f>IF(V25="","",VLOOKUP(V25,'[1]シフト記号表（勤務時間帯）'!$C$6:$U$35,19,FALSE))</f>
        <v/>
      </c>
      <c r="W27" s="215" t="str">
        <f>IF(W25="","",VLOOKUP(W25,'[1]シフト記号表（勤務時間帯）'!$C$6:$U$35,19,FALSE))</f>
        <v/>
      </c>
      <c r="X27" s="215" t="str">
        <f>IF(X25="","",VLOOKUP(X25,'[1]シフト記号表（勤務時間帯）'!$C$6:$U$35,19,FALSE))</f>
        <v/>
      </c>
      <c r="Y27" s="216" t="str">
        <f>IF(Y25="","",VLOOKUP(Y25,'[1]シフト記号表（勤務時間帯）'!$C$6:$U$35,19,FALSE))</f>
        <v/>
      </c>
      <c r="Z27" s="214" t="str">
        <f>IF(Z25="","",VLOOKUP(Z25,'[1]シフト記号表（勤務時間帯）'!$C$6:$U$35,19,FALSE))</f>
        <v/>
      </c>
      <c r="AA27" s="215" t="str">
        <f>IF(AA25="","",VLOOKUP(AA25,'[1]シフト記号表（勤務時間帯）'!$C$6:$U$35,19,FALSE))</f>
        <v/>
      </c>
      <c r="AB27" s="215" t="str">
        <f>IF(AB25="","",VLOOKUP(AB25,'[1]シフト記号表（勤務時間帯）'!$C$6:$U$35,19,FALSE))</f>
        <v/>
      </c>
      <c r="AC27" s="215" t="str">
        <f>IF(AC25="","",VLOOKUP(AC25,'[1]シフト記号表（勤務時間帯）'!$C$6:$U$35,19,FALSE))</f>
        <v/>
      </c>
      <c r="AD27" s="215" t="str">
        <f>IF(AD25="","",VLOOKUP(AD25,'[1]シフト記号表（勤務時間帯）'!$C$6:$U$35,19,FALSE))</f>
        <v/>
      </c>
      <c r="AE27" s="215" t="str">
        <f>IF(AE25="","",VLOOKUP(AE25,'[1]シフト記号表（勤務時間帯）'!$C$6:$U$35,19,FALSE))</f>
        <v/>
      </c>
      <c r="AF27" s="216" t="str">
        <f>IF(AF25="","",VLOOKUP(AF25,'[1]シフト記号表（勤務時間帯）'!$C$6:$U$35,19,FALSE))</f>
        <v/>
      </c>
      <c r="AG27" s="214" t="str">
        <f>IF(AG25="","",VLOOKUP(AG25,'[1]シフト記号表（勤務時間帯）'!$C$6:$U$35,19,FALSE))</f>
        <v/>
      </c>
      <c r="AH27" s="215" t="str">
        <f>IF(AH25="","",VLOOKUP(AH25,'[1]シフト記号表（勤務時間帯）'!$C$6:$U$35,19,FALSE))</f>
        <v/>
      </c>
      <c r="AI27" s="215" t="str">
        <f>IF(AI25="","",VLOOKUP(AI25,'[1]シフト記号表（勤務時間帯）'!$C$6:$U$35,19,FALSE))</f>
        <v/>
      </c>
      <c r="AJ27" s="215" t="str">
        <f>IF(AJ25="","",VLOOKUP(AJ25,'[1]シフト記号表（勤務時間帯）'!$C$6:$U$35,19,FALSE))</f>
        <v/>
      </c>
      <c r="AK27" s="215" t="str">
        <f>IF(AK25="","",VLOOKUP(AK25,'[1]シフト記号表（勤務時間帯）'!$C$6:$U$35,19,FALSE))</f>
        <v/>
      </c>
      <c r="AL27" s="215" t="str">
        <f>IF(AL25="","",VLOOKUP(AL25,'[1]シフト記号表（勤務時間帯）'!$C$6:$U$35,19,FALSE))</f>
        <v/>
      </c>
      <c r="AM27" s="216" t="str">
        <f>IF(AM25="","",VLOOKUP(AM25,'[1]シフト記号表（勤務時間帯）'!$C$6:$U$35,19,FALSE))</f>
        <v/>
      </c>
      <c r="AN27" s="214" t="str">
        <f>IF(AN25="","",VLOOKUP(AN25,'[1]シフト記号表（勤務時間帯）'!$C$6:$U$35,19,FALSE))</f>
        <v/>
      </c>
      <c r="AO27" s="215" t="str">
        <f>IF(AO25="","",VLOOKUP(AO25,'[1]シフト記号表（勤務時間帯）'!$C$6:$U$35,19,FALSE))</f>
        <v/>
      </c>
      <c r="AP27" s="215" t="str">
        <f>IF(AP25="","",VLOOKUP(AP25,'[1]シフト記号表（勤務時間帯）'!$C$6:$U$35,19,FALSE))</f>
        <v/>
      </c>
      <c r="AQ27" s="215" t="str">
        <f>IF(AQ25="","",VLOOKUP(AQ25,'[1]シフト記号表（勤務時間帯）'!$C$6:$U$35,19,FALSE))</f>
        <v/>
      </c>
      <c r="AR27" s="215" t="str">
        <f>IF(AR25="","",VLOOKUP(AR25,'[1]シフト記号表（勤務時間帯）'!$C$6:$U$35,19,FALSE))</f>
        <v/>
      </c>
      <c r="AS27" s="215" t="str">
        <f>IF(AS25="","",VLOOKUP(AS25,'[1]シフト記号表（勤務時間帯）'!$C$6:$U$35,19,FALSE))</f>
        <v/>
      </c>
      <c r="AT27" s="216" t="str">
        <f>IF(AT25="","",VLOOKUP(AT25,'[1]シフト記号表（勤務時間帯）'!$C$6:$U$35,19,FALSE))</f>
        <v/>
      </c>
      <c r="AU27" s="214" t="str">
        <f>IF(AU25="","",VLOOKUP(AU25,'[1]シフト記号表（勤務時間帯）'!$C$6:$U$35,19,FALSE))</f>
        <v/>
      </c>
      <c r="AV27" s="215" t="str">
        <f>IF(AV25="","",VLOOKUP(AV25,'[1]シフト記号表（勤務時間帯）'!$C$6:$U$35,19,FALSE))</f>
        <v/>
      </c>
      <c r="AW27" s="215" t="str">
        <f>IF(AW25="","",VLOOKUP(AW25,'[1]シフト記号表（勤務時間帯）'!$C$6:$U$35,19,FALSE))</f>
        <v/>
      </c>
      <c r="AX27" s="1033">
        <f>IF($BB$3="４週",SUM(S27:AT27),IF($BB$3="暦月",SUM(S27:AW27),""))</f>
        <v>0</v>
      </c>
      <c r="AY27" s="1034"/>
      <c r="AZ27" s="1035">
        <f>IF($BB$3="４週",AX27/4,IF($BB$3="暦月",シフト表!AX27/(シフト表!$BB$8/7),""))</f>
        <v>0</v>
      </c>
      <c r="BA27" s="1036"/>
      <c r="BB27" s="1053"/>
      <c r="BC27" s="1054"/>
      <c r="BD27" s="1054"/>
      <c r="BE27" s="1054"/>
      <c r="BF27" s="1055"/>
    </row>
    <row r="28" spans="2:58" ht="20.25" customHeight="1" x14ac:dyDescent="0.15">
      <c r="B28" s="1059">
        <f>B25+1</f>
        <v>3</v>
      </c>
      <c r="C28" s="1061"/>
      <c r="D28" s="1062"/>
      <c r="E28" s="1063"/>
      <c r="F28" s="217"/>
      <c r="G28" s="969"/>
      <c r="H28" s="972"/>
      <c r="I28" s="973"/>
      <c r="J28" s="973"/>
      <c r="K28" s="974"/>
      <c r="L28" s="976"/>
      <c r="M28" s="977"/>
      <c r="N28" s="977"/>
      <c r="O28" s="978"/>
      <c r="P28" s="985" t="s">
        <v>273</v>
      </c>
      <c r="Q28" s="986"/>
      <c r="R28" s="987"/>
      <c r="S28" s="206"/>
      <c r="T28" s="207"/>
      <c r="U28" s="207"/>
      <c r="V28" s="207"/>
      <c r="W28" s="207"/>
      <c r="X28" s="207"/>
      <c r="Y28" s="208"/>
      <c r="Z28" s="206"/>
      <c r="AA28" s="207"/>
      <c r="AB28" s="207"/>
      <c r="AC28" s="207"/>
      <c r="AD28" s="207"/>
      <c r="AE28" s="207"/>
      <c r="AF28" s="208"/>
      <c r="AG28" s="206"/>
      <c r="AH28" s="207"/>
      <c r="AI28" s="207"/>
      <c r="AJ28" s="207"/>
      <c r="AK28" s="207"/>
      <c r="AL28" s="207"/>
      <c r="AM28" s="208"/>
      <c r="AN28" s="206"/>
      <c r="AO28" s="207"/>
      <c r="AP28" s="207"/>
      <c r="AQ28" s="207"/>
      <c r="AR28" s="207"/>
      <c r="AS28" s="207"/>
      <c r="AT28" s="208"/>
      <c r="AU28" s="206"/>
      <c r="AV28" s="207"/>
      <c r="AW28" s="207"/>
      <c r="AX28" s="1014"/>
      <c r="AY28" s="1015"/>
      <c r="AZ28" s="1016"/>
      <c r="BA28" s="1017"/>
      <c r="BB28" s="1047"/>
      <c r="BC28" s="1048"/>
      <c r="BD28" s="1048"/>
      <c r="BE28" s="1048"/>
      <c r="BF28" s="1049"/>
    </row>
    <row r="29" spans="2:58" ht="20.25" customHeight="1" x14ac:dyDescent="0.15">
      <c r="B29" s="1059"/>
      <c r="C29" s="1064"/>
      <c r="D29" s="1065"/>
      <c r="E29" s="1066"/>
      <c r="F29" s="209"/>
      <c r="G29" s="970"/>
      <c r="H29" s="975"/>
      <c r="I29" s="973"/>
      <c r="J29" s="973"/>
      <c r="K29" s="974"/>
      <c r="L29" s="979"/>
      <c r="M29" s="980"/>
      <c r="N29" s="980"/>
      <c r="O29" s="981"/>
      <c r="P29" s="1023" t="s">
        <v>274</v>
      </c>
      <c r="Q29" s="1024"/>
      <c r="R29" s="1025"/>
      <c r="S29" s="210" t="str">
        <f>IF(S28="","",VLOOKUP(S28,'[1]シフト記号表（勤務時間帯）'!$C$6:$K$35,9,FALSE))</f>
        <v/>
      </c>
      <c r="T29" s="211" t="str">
        <f>IF(T28="","",VLOOKUP(T28,'[1]シフト記号表（勤務時間帯）'!$C$6:$K$35,9,FALSE))</f>
        <v/>
      </c>
      <c r="U29" s="211" t="str">
        <f>IF(U28="","",VLOOKUP(U28,'[1]シフト記号表（勤務時間帯）'!$C$6:$K$35,9,FALSE))</f>
        <v/>
      </c>
      <c r="V29" s="211" t="str">
        <f>IF(V28="","",VLOOKUP(V28,'[1]シフト記号表（勤務時間帯）'!$C$6:$K$35,9,FALSE))</f>
        <v/>
      </c>
      <c r="W29" s="211" t="str">
        <f>IF(W28="","",VLOOKUP(W28,'[1]シフト記号表（勤務時間帯）'!$C$6:$K$35,9,FALSE))</f>
        <v/>
      </c>
      <c r="X29" s="211" t="str">
        <f>IF(X28="","",VLOOKUP(X28,'[1]シフト記号表（勤務時間帯）'!$C$6:$K$35,9,FALSE))</f>
        <v/>
      </c>
      <c r="Y29" s="212" t="str">
        <f>IF(Y28="","",VLOOKUP(Y28,'[1]シフト記号表（勤務時間帯）'!$C$6:$K$35,9,FALSE))</f>
        <v/>
      </c>
      <c r="Z29" s="210" t="str">
        <f>IF(Z28="","",VLOOKUP(Z28,'[1]シフト記号表（勤務時間帯）'!$C$6:$K$35,9,FALSE))</f>
        <v/>
      </c>
      <c r="AA29" s="211" t="str">
        <f>IF(AA28="","",VLOOKUP(AA28,'[1]シフト記号表（勤務時間帯）'!$C$6:$K$35,9,FALSE))</f>
        <v/>
      </c>
      <c r="AB29" s="211" t="str">
        <f>IF(AB28="","",VLOOKUP(AB28,'[1]シフト記号表（勤務時間帯）'!$C$6:$K$35,9,FALSE))</f>
        <v/>
      </c>
      <c r="AC29" s="211" t="str">
        <f>IF(AC28="","",VLOOKUP(AC28,'[1]シフト記号表（勤務時間帯）'!$C$6:$K$35,9,FALSE))</f>
        <v/>
      </c>
      <c r="AD29" s="211" t="str">
        <f>IF(AD28="","",VLOOKUP(AD28,'[1]シフト記号表（勤務時間帯）'!$C$6:$K$35,9,FALSE))</f>
        <v/>
      </c>
      <c r="AE29" s="211" t="str">
        <f>IF(AE28="","",VLOOKUP(AE28,'[1]シフト記号表（勤務時間帯）'!$C$6:$K$35,9,FALSE))</f>
        <v/>
      </c>
      <c r="AF29" s="212" t="str">
        <f>IF(AF28="","",VLOOKUP(AF28,'[1]シフト記号表（勤務時間帯）'!$C$6:$K$35,9,FALSE))</f>
        <v/>
      </c>
      <c r="AG29" s="210" t="str">
        <f>IF(AG28="","",VLOOKUP(AG28,'[1]シフト記号表（勤務時間帯）'!$C$6:$K$35,9,FALSE))</f>
        <v/>
      </c>
      <c r="AH29" s="211" t="str">
        <f>IF(AH28="","",VLOOKUP(AH28,'[1]シフト記号表（勤務時間帯）'!$C$6:$K$35,9,FALSE))</f>
        <v/>
      </c>
      <c r="AI29" s="211" t="str">
        <f>IF(AI28="","",VLOOKUP(AI28,'[1]シフト記号表（勤務時間帯）'!$C$6:$K$35,9,FALSE))</f>
        <v/>
      </c>
      <c r="AJ29" s="211" t="str">
        <f>IF(AJ28="","",VLOOKUP(AJ28,'[1]シフト記号表（勤務時間帯）'!$C$6:$K$35,9,FALSE))</f>
        <v/>
      </c>
      <c r="AK29" s="211" t="str">
        <f>IF(AK28="","",VLOOKUP(AK28,'[1]シフト記号表（勤務時間帯）'!$C$6:$K$35,9,FALSE))</f>
        <v/>
      </c>
      <c r="AL29" s="211" t="str">
        <f>IF(AL28="","",VLOOKUP(AL28,'[1]シフト記号表（勤務時間帯）'!$C$6:$K$35,9,FALSE))</f>
        <v/>
      </c>
      <c r="AM29" s="212" t="str">
        <f>IF(AM28="","",VLOOKUP(AM28,'[1]シフト記号表（勤務時間帯）'!$C$6:$K$35,9,FALSE))</f>
        <v/>
      </c>
      <c r="AN29" s="210" t="str">
        <f>IF(AN28="","",VLOOKUP(AN28,'[1]シフト記号表（勤務時間帯）'!$C$6:$K$35,9,FALSE))</f>
        <v/>
      </c>
      <c r="AO29" s="211" t="str">
        <f>IF(AO28="","",VLOOKUP(AO28,'[1]シフト記号表（勤務時間帯）'!$C$6:$K$35,9,FALSE))</f>
        <v/>
      </c>
      <c r="AP29" s="211" t="str">
        <f>IF(AP28="","",VLOOKUP(AP28,'[1]シフト記号表（勤務時間帯）'!$C$6:$K$35,9,FALSE))</f>
        <v/>
      </c>
      <c r="AQ29" s="211" t="str">
        <f>IF(AQ28="","",VLOOKUP(AQ28,'[1]シフト記号表（勤務時間帯）'!$C$6:$K$35,9,FALSE))</f>
        <v/>
      </c>
      <c r="AR29" s="211" t="str">
        <f>IF(AR28="","",VLOOKUP(AR28,'[1]シフト記号表（勤務時間帯）'!$C$6:$K$35,9,FALSE))</f>
        <v/>
      </c>
      <c r="AS29" s="211" t="str">
        <f>IF(AS28="","",VLOOKUP(AS28,'[1]シフト記号表（勤務時間帯）'!$C$6:$K$35,9,FALSE))</f>
        <v/>
      </c>
      <c r="AT29" s="212" t="str">
        <f>IF(AT28="","",VLOOKUP(AT28,'[1]シフト記号表（勤務時間帯）'!$C$6:$K$35,9,FALSE))</f>
        <v/>
      </c>
      <c r="AU29" s="210" t="str">
        <f>IF(AU28="","",VLOOKUP(AU28,'[1]シフト記号表（勤務時間帯）'!$C$6:$K$35,9,FALSE))</f>
        <v/>
      </c>
      <c r="AV29" s="211" t="str">
        <f>IF(AV28="","",VLOOKUP(AV28,'[1]シフト記号表（勤務時間帯）'!$C$6:$K$35,9,FALSE))</f>
        <v/>
      </c>
      <c r="AW29" s="211" t="str">
        <f>IF(AW28="","",VLOOKUP(AW28,'[1]シフト記号表（勤務時間帯）'!$C$6:$K$35,9,FALSE))</f>
        <v/>
      </c>
      <c r="AX29" s="1026">
        <f>IF($BB$3="４週",SUM(S29:AT29),IF($BB$3="暦月",SUM(S29:AW29),""))</f>
        <v>0</v>
      </c>
      <c r="AY29" s="1027"/>
      <c r="AZ29" s="1028">
        <f>IF($BB$3="４週",AX29/4,IF($BB$3="暦月",シフト表!AX29/(シフト表!$BB$8/7),""))</f>
        <v>0</v>
      </c>
      <c r="BA29" s="1029"/>
      <c r="BB29" s="1050"/>
      <c r="BC29" s="1051"/>
      <c r="BD29" s="1051"/>
      <c r="BE29" s="1051"/>
      <c r="BF29" s="1052"/>
    </row>
    <row r="30" spans="2:58" ht="20.25" customHeight="1" x14ac:dyDescent="0.15">
      <c r="B30" s="1059"/>
      <c r="C30" s="1067"/>
      <c r="D30" s="1068"/>
      <c r="E30" s="1069"/>
      <c r="F30" s="209">
        <f>C28</f>
        <v>0</v>
      </c>
      <c r="G30" s="971"/>
      <c r="H30" s="975"/>
      <c r="I30" s="973"/>
      <c r="J30" s="973"/>
      <c r="K30" s="974"/>
      <c r="L30" s="982"/>
      <c r="M30" s="983"/>
      <c r="N30" s="983"/>
      <c r="O30" s="984"/>
      <c r="P30" s="1056" t="s">
        <v>275</v>
      </c>
      <c r="Q30" s="1057"/>
      <c r="R30" s="1058"/>
      <c r="S30" s="214" t="str">
        <f>IF(S28="","",VLOOKUP(S28,'[1]シフト記号表（勤務時間帯）'!$C$6:$U$35,19,FALSE))</f>
        <v/>
      </c>
      <c r="T30" s="215" t="str">
        <f>IF(T28="","",VLOOKUP(T28,'[1]シフト記号表（勤務時間帯）'!$C$6:$U$35,19,FALSE))</f>
        <v/>
      </c>
      <c r="U30" s="215" t="str">
        <f>IF(U28="","",VLOOKUP(U28,'[1]シフト記号表（勤務時間帯）'!$C$6:$U$35,19,FALSE))</f>
        <v/>
      </c>
      <c r="V30" s="215" t="str">
        <f>IF(V28="","",VLOOKUP(V28,'[1]シフト記号表（勤務時間帯）'!$C$6:$U$35,19,FALSE))</f>
        <v/>
      </c>
      <c r="W30" s="215" t="str">
        <f>IF(W28="","",VLOOKUP(W28,'[1]シフト記号表（勤務時間帯）'!$C$6:$U$35,19,FALSE))</f>
        <v/>
      </c>
      <c r="X30" s="215" t="str">
        <f>IF(X28="","",VLOOKUP(X28,'[1]シフト記号表（勤務時間帯）'!$C$6:$U$35,19,FALSE))</f>
        <v/>
      </c>
      <c r="Y30" s="216" t="str">
        <f>IF(Y28="","",VLOOKUP(Y28,'[1]シフト記号表（勤務時間帯）'!$C$6:$U$35,19,FALSE))</f>
        <v/>
      </c>
      <c r="Z30" s="214" t="str">
        <f>IF(Z28="","",VLOOKUP(Z28,'[1]シフト記号表（勤務時間帯）'!$C$6:$U$35,19,FALSE))</f>
        <v/>
      </c>
      <c r="AA30" s="215" t="str">
        <f>IF(AA28="","",VLOOKUP(AA28,'[1]シフト記号表（勤務時間帯）'!$C$6:$U$35,19,FALSE))</f>
        <v/>
      </c>
      <c r="AB30" s="215" t="str">
        <f>IF(AB28="","",VLOOKUP(AB28,'[1]シフト記号表（勤務時間帯）'!$C$6:$U$35,19,FALSE))</f>
        <v/>
      </c>
      <c r="AC30" s="215" t="str">
        <f>IF(AC28="","",VLOOKUP(AC28,'[1]シフト記号表（勤務時間帯）'!$C$6:$U$35,19,FALSE))</f>
        <v/>
      </c>
      <c r="AD30" s="215" t="str">
        <f>IF(AD28="","",VLOOKUP(AD28,'[1]シフト記号表（勤務時間帯）'!$C$6:$U$35,19,FALSE))</f>
        <v/>
      </c>
      <c r="AE30" s="215" t="str">
        <f>IF(AE28="","",VLOOKUP(AE28,'[1]シフト記号表（勤務時間帯）'!$C$6:$U$35,19,FALSE))</f>
        <v/>
      </c>
      <c r="AF30" s="216" t="str">
        <f>IF(AF28="","",VLOOKUP(AF28,'[1]シフト記号表（勤務時間帯）'!$C$6:$U$35,19,FALSE))</f>
        <v/>
      </c>
      <c r="AG30" s="214" t="str">
        <f>IF(AG28="","",VLOOKUP(AG28,'[1]シフト記号表（勤務時間帯）'!$C$6:$U$35,19,FALSE))</f>
        <v/>
      </c>
      <c r="AH30" s="215" t="str">
        <f>IF(AH28="","",VLOOKUP(AH28,'[1]シフト記号表（勤務時間帯）'!$C$6:$U$35,19,FALSE))</f>
        <v/>
      </c>
      <c r="AI30" s="215" t="str">
        <f>IF(AI28="","",VLOOKUP(AI28,'[1]シフト記号表（勤務時間帯）'!$C$6:$U$35,19,FALSE))</f>
        <v/>
      </c>
      <c r="AJ30" s="215" t="str">
        <f>IF(AJ28="","",VLOOKUP(AJ28,'[1]シフト記号表（勤務時間帯）'!$C$6:$U$35,19,FALSE))</f>
        <v/>
      </c>
      <c r="AK30" s="215" t="str">
        <f>IF(AK28="","",VLOOKUP(AK28,'[1]シフト記号表（勤務時間帯）'!$C$6:$U$35,19,FALSE))</f>
        <v/>
      </c>
      <c r="AL30" s="215" t="str">
        <f>IF(AL28="","",VLOOKUP(AL28,'[1]シフト記号表（勤務時間帯）'!$C$6:$U$35,19,FALSE))</f>
        <v/>
      </c>
      <c r="AM30" s="216" t="str">
        <f>IF(AM28="","",VLOOKUP(AM28,'[1]シフト記号表（勤務時間帯）'!$C$6:$U$35,19,FALSE))</f>
        <v/>
      </c>
      <c r="AN30" s="214" t="str">
        <f>IF(AN28="","",VLOOKUP(AN28,'[1]シフト記号表（勤務時間帯）'!$C$6:$U$35,19,FALSE))</f>
        <v/>
      </c>
      <c r="AO30" s="215" t="str">
        <f>IF(AO28="","",VLOOKUP(AO28,'[1]シフト記号表（勤務時間帯）'!$C$6:$U$35,19,FALSE))</f>
        <v/>
      </c>
      <c r="AP30" s="215" t="str">
        <f>IF(AP28="","",VLOOKUP(AP28,'[1]シフト記号表（勤務時間帯）'!$C$6:$U$35,19,FALSE))</f>
        <v/>
      </c>
      <c r="AQ30" s="215" t="str">
        <f>IF(AQ28="","",VLOOKUP(AQ28,'[1]シフト記号表（勤務時間帯）'!$C$6:$U$35,19,FALSE))</f>
        <v/>
      </c>
      <c r="AR30" s="215" t="str">
        <f>IF(AR28="","",VLOOKUP(AR28,'[1]シフト記号表（勤務時間帯）'!$C$6:$U$35,19,FALSE))</f>
        <v/>
      </c>
      <c r="AS30" s="215" t="str">
        <f>IF(AS28="","",VLOOKUP(AS28,'[1]シフト記号表（勤務時間帯）'!$C$6:$U$35,19,FALSE))</f>
        <v/>
      </c>
      <c r="AT30" s="216" t="str">
        <f>IF(AT28="","",VLOOKUP(AT28,'[1]シフト記号表（勤務時間帯）'!$C$6:$U$35,19,FALSE))</f>
        <v/>
      </c>
      <c r="AU30" s="214" t="str">
        <f>IF(AU28="","",VLOOKUP(AU28,'[1]シフト記号表（勤務時間帯）'!$C$6:$U$35,19,FALSE))</f>
        <v/>
      </c>
      <c r="AV30" s="215" t="str">
        <f>IF(AV28="","",VLOOKUP(AV28,'[1]シフト記号表（勤務時間帯）'!$C$6:$U$35,19,FALSE))</f>
        <v/>
      </c>
      <c r="AW30" s="215" t="str">
        <f>IF(AW28="","",VLOOKUP(AW28,'[1]シフト記号表（勤務時間帯）'!$C$6:$U$35,19,FALSE))</f>
        <v/>
      </c>
      <c r="AX30" s="1033">
        <f>IF($BB$3="４週",SUM(S30:AT30),IF($BB$3="暦月",SUM(S30:AW30),""))</f>
        <v>0</v>
      </c>
      <c r="AY30" s="1034"/>
      <c r="AZ30" s="1035">
        <f>IF($BB$3="４週",AX30/4,IF($BB$3="暦月",シフト表!AX30/(シフト表!$BB$8/7),""))</f>
        <v>0</v>
      </c>
      <c r="BA30" s="1036"/>
      <c r="BB30" s="1053"/>
      <c r="BC30" s="1054"/>
      <c r="BD30" s="1054"/>
      <c r="BE30" s="1054"/>
      <c r="BF30" s="1055"/>
    </row>
    <row r="31" spans="2:58" ht="20.25" customHeight="1" x14ac:dyDescent="0.15">
      <c r="B31" s="1059">
        <f>B28+1</f>
        <v>4</v>
      </c>
      <c r="C31" s="1061"/>
      <c r="D31" s="1062"/>
      <c r="E31" s="1063"/>
      <c r="F31" s="217"/>
      <c r="G31" s="969"/>
      <c r="H31" s="972"/>
      <c r="I31" s="973"/>
      <c r="J31" s="973"/>
      <c r="K31" s="974"/>
      <c r="L31" s="976"/>
      <c r="M31" s="977"/>
      <c r="N31" s="977"/>
      <c r="O31" s="978"/>
      <c r="P31" s="985" t="s">
        <v>273</v>
      </c>
      <c r="Q31" s="986"/>
      <c r="R31" s="987"/>
      <c r="S31" s="206"/>
      <c r="T31" s="207"/>
      <c r="U31" s="207"/>
      <c r="V31" s="207"/>
      <c r="W31" s="207"/>
      <c r="X31" s="207"/>
      <c r="Y31" s="208"/>
      <c r="Z31" s="206"/>
      <c r="AA31" s="207"/>
      <c r="AB31" s="207"/>
      <c r="AC31" s="207"/>
      <c r="AD31" s="207"/>
      <c r="AE31" s="207"/>
      <c r="AF31" s="208"/>
      <c r="AG31" s="206"/>
      <c r="AH31" s="207"/>
      <c r="AI31" s="207"/>
      <c r="AJ31" s="207"/>
      <c r="AK31" s="207"/>
      <c r="AL31" s="207"/>
      <c r="AM31" s="208"/>
      <c r="AN31" s="206"/>
      <c r="AO31" s="207"/>
      <c r="AP31" s="207"/>
      <c r="AQ31" s="207"/>
      <c r="AR31" s="207"/>
      <c r="AS31" s="207"/>
      <c r="AT31" s="208"/>
      <c r="AU31" s="206"/>
      <c r="AV31" s="207"/>
      <c r="AW31" s="207"/>
      <c r="AX31" s="1014"/>
      <c r="AY31" s="1015"/>
      <c r="AZ31" s="1016"/>
      <c r="BA31" s="1017"/>
      <c r="BB31" s="1047"/>
      <c r="BC31" s="1048"/>
      <c r="BD31" s="1048"/>
      <c r="BE31" s="1048"/>
      <c r="BF31" s="1049"/>
    </row>
    <row r="32" spans="2:58" ht="20.25" customHeight="1" x14ac:dyDescent="0.15">
      <c r="B32" s="1059"/>
      <c r="C32" s="1064"/>
      <c r="D32" s="1065"/>
      <c r="E32" s="1066"/>
      <c r="F32" s="209"/>
      <c r="G32" s="970"/>
      <c r="H32" s="975"/>
      <c r="I32" s="973"/>
      <c r="J32" s="973"/>
      <c r="K32" s="974"/>
      <c r="L32" s="979"/>
      <c r="M32" s="980"/>
      <c r="N32" s="980"/>
      <c r="O32" s="981"/>
      <c r="P32" s="1023" t="s">
        <v>274</v>
      </c>
      <c r="Q32" s="1024"/>
      <c r="R32" s="1025"/>
      <c r="S32" s="210" t="str">
        <f>IF(S31="","",VLOOKUP(S31,'[1]シフト記号表（勤務時間帯）'!$C$6:$K$35,9,FALSE))</f>
        <v/>
      </c>
      <c r="T32" s="211" t="str">
        <f>IF(T31="","",VLOOKUP(T31,'[1]シフト記号表（勤務時間帯）'!$C$6:$K$35,9,FALSE))</f>
        <v/>
      </c>
      <c r="U32" s="211" t="str">
        <f>IF(U31="","",VLOOKUP(U31,'[1]シフト記号表（勤務時間帯）'!$C$6:$K$35,9,FALSE))</f>
        <v/>
      </c>
      <c r="V32" s="211" t="str">
        <f>IF(V31="","",VLOOKUP(V31,'[1]シフト記号表（勤務時間帯）'!$C$6:$K$35,9,FALSE))</f>
        <v/>
      </c>
      <c r="W32" s="211" t="str">
        <f>IF(W31="","",VLOOKUP(W31,'[1]シフト記号表（勤務時間帯）'!$C$6:$K$35,9,FALSE))</f>
        <v/>
      </c>
      <c r="X32" s="211" t="str">
        <f>IF(X31="","",VLOOKUP(X31,'[1]シフト記号表（勤務時間帯）'!$C$6:$K$35,9,FALSE))</f>
        <v/>
      </c>
      <c r="Y32" s="212" t="str">
        <f>IF(Y31="","",VLOOKUP(Y31,'[1]シフト記号表（勤務時間帯）'!$C$6:$K$35,9,FALSE))</f>
        <v/>
      </c>
      <c r="Z32" s="210" t="str">
        <f>IF(Z31="","",VLOOKUP(Z31,'[1]シフト記号表（勤務時間帯）'!$C$6:$K$35,9,FALSE))</f>
        <v/>
      </c>
      <c r="AA32" s="211" t="str">
        <f>IF(AA31="","",VLOOKUP(AA31,'[1]シフト記号表（勤務時間帯）'!$C$6:$K$35,9,FALSE))</f>
        <v/>
      </c>
      <c r="AB32" s="211" t="str">
        <f>IF(AB31="","",VLOOKUP(AB31,'[1]シフト記号表（勤務時間帯）'!$C$6:$K$35,9,FALSE))</f>
        <v/>
      </c>
      <c r="AC32" s="211" t="str">
        <f>IF(AC31="","",VLOOKUP(AC31,'[1]シフト記号表（勤務時間帯）'!$C$6:$K$35,9,FALSE))</f>
        <v/>
      </c>
      <c r="AD32" s="211" t="str">
        <f>IF(AD31="","",VLOOKUP(AD31,'[1]シフト記号表（勤務時間帯）'!$C$6:$K$35,9,FALSE))</f>
        <v/>
      </c>
      <c r="AE32" s="211" t="str">
        <f>IF(AE31="","",VLOOKUP(AE31,'[1]シフト記号表（勤務時間帯）'!$C$6:$K$35,9,FALSE))</f>
        <v/>
      </c>
      <c r="AF32" s="212" t="str">
        <f>IF(AF31="","",VLOOKUP(AF31,'[1]シフト記号表（勤務時間帯）'!$C$6:$K$35,9,FALSE))</f>
        <v/>
      </c>
      <c r="AG32" s="210" t="str">
        <f>IF(AG31="","",VLOOKUP(AG31,'[1]シフト記号表（勤務時間帯）'!$C$6:$K$35,9,FALSE))</f>
        <v/>
      </c>
      <c r="AH32" s="211" t="str">
        <f>IF(AH31="","",VLOOKUP(AH31,'[1]シフト記号表（勤務時間帯）'!$C$6:$K$35,9,FALSE))</f>
        <v/>
      </c>
      <c r="AI32" s="211" t="str">
        <f>IF(AI31="","",VLOOKUP(AI31,'[1]シフト記号表（勤務時間帯）'!$C$6:$K$35,9,FALSE))</f>
        <v/>
      </c>
      <c r="AJ32" s="211" t="str">
        <f>IF(AJ31="","",VLOOKUP(AJ31,'[1]シフト記号表（勤務時間帯）'!$C$6:$K$35,9,FALSE))</f>
        <v/>
      </c>
      <c r="AK32" s="211" t="str">
        <f>IF(AK31="","",VLOOKUP(AK31,'[1]シフト記号表（勤務時間帯）'!$C$6:$K$35,9,FALSE))</f>
        <v/>
      </c>
      <c r="AL32" s="211" t="str">
        <f>IF(AL31="","",VLOOKUP(AL31,'[1]シフト記号表（勤務時間帯）'!$C$6:$K$35,9,FALSE))</f>
        <v/>
      </c>
      <c r="AM32" s="212" t="str">
        <f>IF(AM31="","",VLOOKUP(AM31,'[1]シフト記号表（勤務時間帯）'!$C$6:$K$35,9,FALSE))</f>
        <v/>
      </c>
      <c r="AN32" s="210" t="str">
        <f>IF(AN31="","",VLOOKUP(AN31,'[1]シフト記号表（勤務時間帯）'!$C$6:$K$35,9,FALSE))</f>
        <v/>
      </c>
      <c r="AO32" s="211" t="str">
        <f>IF(AO31="","",VLOOKUP(AO31,'[1]シフト記号表（勤務時間帯）'!$C$6:$K$35,9,FALSE))</f>
        <v/>
      </c>
      <c r="AP32" s="211" t="str">
        <f>IF(AP31="","",VLOOKUP(AP31,'[1]シフト記号表（勤務時間帯）'!$C$6:$K$35,9,FALSE))</f>
        <v/>
      </c>
      <c r="AQ32" s="211" t="str">
        <f>IF(AQ31="","",VLOOKUP(AQ31,'[1]シフト記号表（勤務時間帯）'!$C$6:$K$35,9,FALSE))</f>
        <v/>
      </c>
      <c r="AR32" s="211" t="str">
        <f>IF(AR31="","",VLOOKUP(AR31,'[1]シフト記号表（勤務時間帯）'!$C$6:$K$35,9,FALSE))</f>
        <v/>
      </c>
      <c r="AS32" s="211" t="str">
        <f>IF(AS31="","",VLOOKUP(AS31,'[1]シフト記号表（勤務時間帯）'!$C$6:$K$35,9,FALSE))</f>
        <v/>
      </c>
      <c r="AT32" s="212" t="str">
        <f>IF(AT31="","",VLOOKUP(AT31,'[1]シフト記号表（勤務時間帯）'!$C$6:$K$35,9,FALSE))</f>
        <v/>
      </c>
      <c r="AU32" s="210" t="str">
        <f>IF(AU31="","",VLOOKUP(AU31,'[1]シフト記号表（勤務時間帯）'!$C$6:$K$35,9,FALSE))</f>
        <v/>
      </c>
      <c r="AV32" s="211" t="str">
        <f>IF(AV31="","",VLOOKUP(AV31,'[1]シフト記号表（勤務時間帯）'!$C$6:$K$35,9,FALSE))</f>
        <v/>
      </c>
      <c r="AW32" s="211" t="str">
        <f>IF(AW31="","",VLOOKUP(AW31,'[1]シフト記号表（勤務時間帯）'!$C$6:$K$35,9,FALSE))</f>
        <v/>
      </c>
      <c r="AX32" s="1026">
        <f>IF($BB$3="４週",SUM(S32:AT32),IF($BB$3="暦月",SUM(S32:AW32),""))</f>
        <v>0</v>
      </c>
      <c r="AY32" s="1027"/>
      <c r="AZ32" s="1028">
        <f>IF($BB$3="４週",AX32/4,IF($BB$3="暦月",シフト表!AX32/(シフト表!$BB$8/7),""))</f>
        <v>0</v>
      </c>
      <c r="BA32" s="1029"/>
      <c r="BB32" s="1050"/>
      <c r="BC32" s="1051"/>
      <c r="BD32" s="1051"/>
      <c r="BE32" s="1051"/>
      <c r="BF32" s="1052"/>
    </row>
    <row r="33" spans="2:58" ht="20.25" customHeight="1" x14ac:dyDescent="0.15">
      <c r="B33" s="1059"/>
      <c r="C33" s="1067"/>
      <c r="D33" s="1068"/>
      <c r="E33" s="1069"/>
      <c r="F33" s="209">
        <f>C31</f>
        <v>0</v>
      </c>
      <c r="G33" s="971"/>
      <c r="H33" s="975"/>
      <c r="I33" s="973"/>
      <c r="J33" s="973"/>
      <c r="K33" s="974"/>
      <c r="L33" s="982"/>
      <c r="M33" s="983"/>
      <c r="N33" s="983"/>
      <c r="O33" s="984"/>
      <c r="P33" s="1056" t="s">
        <v>275</v>
      </c>
      <c r="Q33" s="1057"/>
      <c r="R33" s="1058"/>
      <c r="S33" s="214" t="str">
        <f>IF(S31="","",VLOOKUP(S31,'[1]シフト記号表（勤務時間帯）'!$C$6:$U$35,19,FALSE))</f>
        <v/>
      </c>
      <c r="T33" s="215" t="str">
        <f>IF(T31="","",VLOOKUP(T31,'[1]シフト記号表（勤務時間帯）'!$C$6:$U$35,19,FALSE))</f>
        <v/>
      </c>
      <c r="U33" s="215" t="str">
        <f>IF(U31="","",VLOOKUP(U31,'[1]シフト記号表（勤務時間帯）'!$C$6:$U$35,19,FALSE))</f>
        <v/>
      </c>
      <c r="V33" s="215" t="str">
        <f>IF(V31="","",VLOOKUP(V31,'[1]シフト記号表（勤務時間帯）'!$C$6:$U$35,19,FALSE))</f>
        <v/>
      </c>
      <c r="W33" s="215" t="str">
        <f>IF(W31="","",VLOOKUP(W31,'[1]シフト記号表（勤務時間帯）'!$C$6:$U$35,19,FALSE))</f>
        <v/>
      </c>
      <c r="X33" s="215" t="str">
        <f>IF(X31="","",VLOOKUP(X31,'[1]シフト記号表（勤務時間帯）'!$C$6:$U$35,19,FALSE))</f>
        <v/>
      </c>
      <c r="Y33" s="216" t="str">
        <f>IF(Y31="","",VLOOKUP(Y31,'[1]シフト記号表（勤務時間帯）'!$C$6:$U$35,19,FALSE))</f>
        <v/>
      </c>
      <c r="Z33" s="214" t="str">
        <f>IF(Z31="","",VLOOKUP(Z31,'[1]シフト記号表（勤務時間帯）'!$C$6:$U$35,19,FALSE))</f>
        <v/>
      </c>
      <c r="AA33" s="215" t="str">
        <f>IF(AA31="","",VLOOKUP(AA31,'[1]シフト記号表（勤務時間帯）'!$C$6:$U$35,19,FALSE))</f>
        <v/>
      </c>
      <c r="AB33" s="215" t="str">
        <f>IF(AB31="","",VLOOKUP(AB31,'[1]シフト記号表（勤務時間帯）'!$C$6:$U$35,19,FALSE))</f>
        <v/>
      </c>
      <c r="AC33" s="215" t="str">
        <f>IF(AC31="","",VLOOKUP(AC31,'[1]シフト記号表（勤務時間帯）'!$C$6:$U$35,19,FALSE))</f>
        <v/>
      </c>
      <c r="AD33" s="215" t="str">
        <f>IF(AD31="","",VLOOKUP(AD31,'[1]シフト記号表（勤務時間帯）'!$C$6:$U$35,19,FALSE))</f>
        <v/>
      </c>
      <c r="AE33" s="215" t="str">
        <f>IF(AE31="","",VLOOKUP(AE31,'[1]シフト記号表（勤務時間帯）'!$C$6:$U$35,19,FALSE))</f>
        <v/>
      </c>
      <c r="AF33" s="216" t="str">
        <f>IF(AF31="","",VLOOKUP(AF31,'[1]シフト記号表（勤務時間帯）'!$C$6:$U$35,19,FALSE))</f>
        <v/>
      </c>
      <c r="AG33" s="214" t="str">
        <f>IF(AG31="","",VLOOKUP(AG31,'[1]シフト記号表（勤務時間帯）'!$C$6:$U$35,19,FALSE))</f>
        <v/>
      </c>
      <c r="AH33" s="215" t="str">
        <f>IF(AH31="","",VLOOKUP(AH31,'[1]シフト記号表（勤務時間帯）'!$C$6:$U$35,19,FALSE))</f>
        <v/>
      </c>
      <c r="AI33" s="215" t="str">
        <f>IF(AI31="","",VLOOKUP(AI31,'[1]シフト記号表（勤務時間帯）'!$C$6:$U$35,19,FALSE))</f>
        <v/>
      </c>
      <c r="AJ33" s="215" t="str">
        <f>IF(AJ31="","",VLOOKUP(AJ31,'[1]シフト記号表（勤務時間帯）'!$C$6:$U$35,19,FALSE))</f>
        <v/>
      </c>
      <c r="AK33" s="215" t="str">
        <f>IF(AK31="","",VLOOKUP(AK31,'[1]シフト記号表（勤務時間帯）'!$C$6:$U$35,19,FALSE))</f>
        <v/>
      </c>
      <c r="AL33" s="215" t="str">
        <f>IF(AL31="","",VLOOKUP(AL31,'[1]シフト記号表（勤務時間帯）'!$C$6:$U$35,19,FALSE))</f>
        <v/>
      </c>
      <c r="AM33" s="216" t="str">
        <f>IF(AM31="","",VLOOKUP(AM31,'[1]シフト記号表（勤務時間帯）'!$C$6:$U$35,19,FALSE))</f>
        <v/>
      </c>
      <c r="AN33" s="214" t="str">
        <f>IF(AN31="","",VLOOKUP(AN31,'[1]シフト記号表（勤務時間帯）'!$C$6:$U$35,19,FALSE))</f>
        <v/>
      </c>
      <c r="AO33" s="215" t="str">
        <f>IF(AO31="","",VLOOKUP(AO31,'[1]シフト記号表（勤務時間帯）'!$C$6:$U$35,19,FALSE))</f>
        <v/>
      </c>
      <c r="AP33" s="215" t="str">
        <f>IF(AP31="","",VLOOKUP(AP31,'[1]シフト記号表（勤務時間帯）'!$C$6:$U$35,19,FALSE))</f>
        <v/>
      </c>
      <c r="AQ33" s="215" t="str">
        <f>IF(AQ31="","",VLOOKUP(AQ31,'[1]シフト記号表（勤務時間帯）'!$C$6:$U$35,19,FALSE))</f>
        <v/>
      </c>
      <c r="AR33" s="215" t="str">
        <f>IF(AR31="","",VLOOKUP(AR31,'[1]シフト記号表（勤務時間帯）'!$C$6:$U$35,19,FALSE))</f>
        <v/>
      </c>
      <c r="AS33" s="215" t="str">
        <f>IF(AS31="","",VLOOKUP(AS31,'[1]シフト記号表（勤務時間帯）'!$C$6:$U$35,19,FALSE))</f>
        <v/>
      </c>
      <c r="AT33" s="216" t="str">
        <f>IF(AT31="","",VLOOKUP(AT31,'[1]シフト記号表（勤務時間帯）'!$C$6:$U$35,19,FALSE))</f>
        <v/>
      </c>
      <c r="AU33" s="214" t="str">
        <f>IF(AU31="","",VLOOKUP(AU31,'[1]シフト記号表（勤務時間帯）'!$C$6:$U$35,19,FALSE))</f>
        <v/>
      </c>
      <c r="AV33" s="215" t="str">
        <f>IF(AV31="","",VLOOKUP(AV31,'[1]シフト記号表（勤務時間帯）'!$C$6:$U$35,19,FALSE))</f>
        <v/>
      </c>
      <c r="AW33" s="215" t="str">
        <f>IF(AW31="","",VLOOKUP(AW31,'[1]シフト記号表（勤務時間帯）'!$C$6:$U$35,19,FALSE))</f>
        <v/>
      </c>
      <c r="AX33" s="1033">
        <f>IF($BB$3="４週",SUM(S33:AT33),IF($BB$3="暦月",SUM(S33:AW33),""))</f>
        <v>0</v>
      </c>
      <c r="AY33" s="1034"/>
      <c r="AZ33" s="1035">
        <f>IF($BB$3="４週",AX33/4,IF($BB$3="暦月",シフト表!AX33/(シフト表!$BB$8/7),""))</f>
        <v>0</v>
      </c>
      <c r="BA33" s="1036"/>
      <c r="BB33" s="1053"/>
      <c r="BC33" s="1054"/>
      <c r="BD33" s="1054"/>
      <c r="BE33" s="1054"/>
      <c r="BF33" s="1055"/>
    </row>
    <row r="34" spans="2:58" ht="20.25" customHeight="1" x14ac:dyDescent="0.15">
      <c r="B34" s="1059">
        <f>B31+1</f>
        <v>5</v>
      </c>
      <c r="C34" s="1061"/>
      <c r="D34" s="1062"/>
      <c r="E34" s="1063"/>
      <c r="F34" s="217"/>
      <c r="G34" s="969"/>
      <c r="H34" s="972"/>
      <c r="I34" s="973"/>
      <c r="J34" s="973"/>
      <c r="K34" s="974"/>
      <c r="L34" s="976"/>
      <c r="M34" s="977"/>
      <c r="N34" s="977"/>
      <c r="O34" s="978"/>
      <c r="P34" s="985" t="s">
        <v>273</v>
      </c>
      <c r="Q34" s="986"/>
      <c r="R34" s="987"/>
      <c r="S34" s="206"/>
      <c r="T34" s="207"/>
      <c r="U34" s="207"/>
      <c r="V34" s="207"/>
      <c r="W34" s="207"/>
      <c r="X34" s="207"/>
      <c r="Y34" s="208"/>
      <c r="Z34" s="206"/>
      <c r="AA34" s="207"/>
      <c r="AB34" s="207"/>
      <c r="AC34" s="207"/>
      <c r="AD34" s="207"/>
      <c r="AE34" s="207"/>
      <c r="AF34" s="208"/>
      <c r="AG34" s="206"/>
      <c r="AH34" s="207"/>
      <c r="AI34" s="207"/>
      <c r="AJ34" s="207"/>
      <c r="AK34" s="207"/>
      <c r="AL34" s="207"/>
      <c r="AM34" s="208"/>
      <c r="AN34" s="206"/>
      <c r="AO34" s="207"/>
      <c r="AP34" s="207"/>
      <c r="AQ34" s="207"/>
      <c r="AR34" s="207"/>
      <c r="AS34" s="207"/>
      <c r="AT34" s="208"/>
      <c r="AU34" s="206"/>
      <c r="AV34" s="207"/>
      <c r="AW34" s="207"/>
      <c r="AX34" s="1014"/>
      <c r="AY34" s="1015"/>
      <c r="AZ34" s="1016"/>
      <c r="BA34" s="1017"/>
      <c r="BB34" s="1047"/>
      <c r="BC34" s="1048"/>
      <c r="BD34" s="1048"/>
      <c r="BE34" s="1048"/>
      <c r="BF34" s="1049"/>
    </row>
    <row r="35" spans="2:58" ht="20.25" customHeight="1" x14ac:dyDescent="0.15">
      <c r="B35" s="1059"/>
      <c r="C35" s="1064"/>
      <c r="D35" s="1065"/>
      <c r="E35" s="1066"/>
      <c r="F35" s="209"/>
      <c r="G35" s="970"/>
      <c r="H35" s="975"/>
      <c r="I35" s="973"/>
      <c r="J35" s="973"/>
      <c r="K35" s="974"/>
      <c r="L35" s="979"/>
      <c r="M35" s="980"/>
      <c r="N35" s="980"/>
      <c r="O35" s="981"/>
      <c r="P35" s="1023" t="s">
        <v>274</v>
      </c>
      <c r="Q35" s="1024"/>
      <c r="R35" s="1025"/>
      <c r="S35" s="210" t="str">
        <f>IF(S34="","",VLOOKUP(S34,'[1]シフト記号表（勤務時間帯）'!$C$6:$K$35,9,FALSE))</f>
        <v/>
      </c>
      <c r="T35" s="211" t="str">
        <f>IF(T34="","",VLOOKUP(T34,'[1]シフト記号表（勤務時間帯）'!$C$6:$K$35,9,FALSE))</f>
        <v/>
      </c>
      <c r="U35" s="211" t="str">
        <f>IF(U34="","",VLOOKUP(U34,'[1]シフト記号表（勤務時間帯）'!$C$6:$K$35,9,FALSE))</f>
        <v/>
      </c>
      <c r="V35" s="211" t="str">
        <f>IF(V34="","",VLOOKUP(V34,'[1]シフト記号表（勤務時間帯）'!$C$6:$K$35,9,FALSE))</f>
        <v/>
      </c>
      <c r="W35" s="211" t="str">
        <f>IF(W34="","",VLOOKUP(W34,'[1]シフト記号表（勤務時間帯）'!$C$6:$K$35,9,FALSE))</f>
        <v/>
      </c>
      <c r="X35" s="211" t="str">
        <f>IF(X34="","",VLOOKUP(X34,'[1]シフト記号表（勤務時間帯）'!$C$6:$K$35,9,FALSE))</f>
        <v/>
      </c>
      <c r="Y35" s="212" t="str">
        <f>IF(Y34="","",VLOOKUP(Y34,'[1]シフト記号表（勤務時間帯）'!$C$6:$K$35,9,FALSE))</f>
        <v/>
      </c>
      <c r="Z35" s="210" t="str">
        <f>IF(Z34="","",VLOOKUP(Z34,'[1]シフト記号表（勤務時間帯）'!$C$6:$K$35,9,FALSE))</f>
        <v/>
      </c>
      <c r="AA35" s="211" t="str">
        <f>IF(AA34="","",VLOOKUP(AA34,'[1]シフト記号表（勤務時間帯）'!$C$6:$K$35,9,FALSE))</f>
        <v/>
      </c>
      <c r="AB35" s="211" t="str">
        <f>IF(AB34="","",VLOOKUP(AB34,'[1]シフト記号表（勤務時間帯）'!$C$6:$K$35,9,FALSE))</f>
        <v/>
      </c>
      <c r="AC35" s="211" t="str">
        <f>IF(AC34="","",VLOOKUP(AC34,'[1]シフト記号表（勤務時間帯）'!$C$6:$K$35,9,FALSE))</f>
        <v/>
      </c>
      <c r="AD35" s="211" t="str">
        <f>IF(AD34="","",VLOOKUP(AD34,'[1]シフト記号表（勤務時間帯）'!$C$6:$K$35,9,FALSE))</f>
        <v/>
      </c>
      <c r="AE35" s="211" t="str">
        <f>IF(AE34="","",VLOOKUP(AE34,'[1]シフト記号表（勤務時間帯）'!$C$6:$K$35,9,FALSE))</f>
        <v/>
      </c>
      <c r="AF35" s="212" t="str">
        <f>IF(AF34="","",VLOOKUP(AF34,'[1]シフト記号表（勤務時間帯）'!$C$6:$K$35,9,FALSE))</f>
        <v/>
      </c>
      <c r="AG35" s="210" t="str">
        <f>IF(AG34="","",VLOOKUP(AG34,'[1]シフト記号表（勤務時間帯）'!$C$6:$K$35,9,FALSE))</f>
        <v/>
      </c>
      <c r="AH35" s="211" t="str">
        <f>IF(AH34="","",VLOOKUP(AH34,'[1]シフト記号表（勤務時間帯）'!$C$6:$K$35,9,FALSE))</f>
        <v/>
      </c>
      <c r="AI35" s="211" t="str">
        <f>IF(AI34="","",VLOOKUP(AI34,'[1]シフト記号表（勤務時間帯）'!$C$6:$K$35,9,FALSE))</f>
        <v/>
      </c>
      <c r="AJ35" s="211" t="str">
        <f>IF(AJ34="","",VLOOKUP(AJ34,'[1]シフト記号表（勤務時間帯）'!$C$6:$K$35,9,FALSE))</f>
        <v/>
      </c>
      <c r="AK35" s="211" t="str">
        <f>IF(AK34="","",VLOOKUP(AK34,'[1]シフト記号表（勤務時間帯）'!$C$6:$K$35,9,FALSE))</f>
        <v/>
      </c>
      <c r="AL35" s="211" t="str">
        <f>IF(AL34="","",VLOOKUP(AL34,'[1]シフト記号表（勤務時間帯）'!$C$6:$K$35,9,FALSE))</f>
        <v/>
      </c>
      <c r="AM35" s="212" t="str">
        <f>IF(AM34="","",VLOOKUP(AM34,'[1]シフト記号表（勤務時間帯）'!$C$6:$K$35,9,FALSE))</f>
        <v/>
      </c>
      <c r="AN35" s="210" t="str">
        <f>IF(AN34="","",VLOOKUP(AN34,'[1]シフト記号表（勤務時間帯）'!$C$6:$K$35,9,FALSE))</f>
        <v/>
      </c>
      <c r="AO35" s="211" t="str">
        <f>IF(AO34="","",VLOOKUP(AO34,'[1]シフト記号表（勤務時間帯）'!$C$6:$K$35,9,FALSE))</f>
        <v/>
      </c>
      <c r="AP35" s="211" t="str">
        <f>IF(AP34="","",VLOOKUP(AP34,'[1]シフト記号表（勤務時間帯）'!$C$6:$K$35,9,FALSE))</f>
        <v/>
      </c>
      <c r="AQ35" s="211" t="str">
        <f>IF(AQ34="","",VLOOKUP(AQ34,'[1]シフト記号表（勤務時間帯）'!$C$6:$K$35,9,FALSE))</f>
        <v/>
      </c>
      <c r="AR35" s="211" t="str">
        <f>IF(AR34="","",VLOOKUP(AR34,'[1]シフト記号表（勤務時間帯）'!$C$6:$K$35,9,FALSE))</f>
        <v/>
      </c>
      <c r="AS35" s="211" t="str">
        <f>IF(AS34="","",VLOOKUP(AS34,'[1]シフト記号表（勤務時間帯）'!$C$6:$K$35,9,FALSE))</f>
        <v/>
      </c>
      <c r="AT35" s="212" t="str">
        <f>IF(AT34="","",VLOOKUP(AT34,'[1]シフト記号表（勤務時間帯）'!$C$6:$K$35,9,FALSE))</f>
        <v/>
      </c>
      <c r="AU35" s="210" t="str">
        <f>IF(AU34="","",VLOOKUP(AU34,'[1]シフト記号表（勤務時間帯）'!$C$6:$K$35,9,FALSE))</f>
        <v/>
      </c>
      <c r="AV35" s="211" t="str">
        <f>IF(AV34="","",VLOOKUP(AV34,'[1]シフト記号表（勤務時間帯）'!$C$6:$K$35,9,FALSE))</f>
        <v/>
      </c>
      <c r="AW35" s="211" t="str">
        <f>IF(AW34="","",VLOOKUP(AW34,'[1]シフト記号表（勤務時間帯）'!$C$6:$K$35,9,FALSE))</f>
        <v/>
      </c>
      <c r="AX35" s="1026">
        <f>IF($BB$3="４週",SUM(S35:AT35),IF($BB$3="暦月",SUM(S35:AW35),""))</f>
        <v>0</v>
      </c>
      <c r="AY35" s="1027"/>
      <c r="AZ35" s="1028">
        <f>IF($BB$3="４週",AX35/4,IF($BB$3="暦月",シフト表!AX35/(シフト表!$BB$8/7),""))</f>
        <v>0</v>
      </c>
      <c r="BA35" s="1029"/>
      <c r="BB35" s="1050"/>
      <c r="BC35" s="1051"/>
      <c r="BD35" s="1051"/>
      <c r="BE35" s="1051"/>
      <c r="BF35" s="1052"/>
    </row>
    <row r="36" spans="2:58" ht="20.25" customHeight="1" x14ac:dyDescent="0.15">
      <c r="B36" s="1059"/>
      <c r="C36" s="1067"/>
      <c r="D36" s="1068"/>
      <c r="E36" s="1069"/>
      <c r="F36" s="209">
        <f>C34</f>
        <v>0</v>
      </c>
      <c r="G36" s="971"/>
      <c r="H36" s="975"/>
      <c r="I36" s="973"/>
      <c r="J36" s="973"/>
      <c r="K36" s="974"/>
      <c r="L36" s="982"/>
      <c r="M36" s="983"/>
      <c r="N36" s="983"/>
      <c r="O36" s="984"/>
      <c r="P36" s="1056" t="s">
        <v>275</v>
      </c>
      <c r="Q36" s="1057"/>
      <c r="R36" s="1058"/>
      <c r="S36" s="214" t="str">
        <f>IF(S34="","",VLOOKUP(S34,'[1]シフト記号表（勤務時間帯）'!$C$6:$U$35,19,FALSE))</f>
        <v/>
      </c>
      <c r="T36" s="215" t="str">
        <f>IF(T34="","",VLOOKUP(T34,'[1]シフト記号表（勤務時間帯）'!$C$6:$U$35,19,FALSE))</f>
        <v/>
      </c>
      <c r="U36" s="215" t="str">
        <f>IF(U34="","",VLOOKUP(U34,'[1]シフト記号表（勤務時間帯）'!$C$6:$U$35,19,FALSE))</f>
        <v/>
      </c>
      <c r="V36" s="215" t="str">
        <f>IF(V34="","",VLOOKUP(V34,'[1]シフト記号表（勤務時間帯）'!$C$6:$U$35,19,FALSE))</f>
        <v/>
      </c>
      <c r="W36" s="215" t="str">
        <f>IF(W34="","",VLOOKUP(W34,'[1]シフト記号表（勤務時間帯）'!$C$6:$U$35,19,FALSE))</f>
        <v/>
      </c>
      <c r="X36" s="215" t="str">
        <f>IF(X34="","",VLOOKUP(X34,'[1]シフト記号表（勤務時間帯）'!$C$6:$U$35,19,FALSE))</f>
        <v/>
      </c>
      <c r="Y36" s="216" t="str">
        <f>IF(Y34="","",VLOOKUP(Y34,'[1]シフト記号表（勤務時間帯）'!$C$6:$U$35,19,FALSE))</f>
        <v/>
      </c>
      <c r="Z36" s="214" t="str">
        <f>IF(Z34="","",VLOOKUP(Z34,'[1]シフト記号表（勤務時間帯）'!$C$6:$U$35,19,FALSE))</f>
        <v/>
      </c>
      <c r="AA36" s="215" t="str">
        <f>IF(AA34="","",VLOOKUP(AA34,'[1]シフト記号表（勤務時間帯）'!$C$6:$U$35,19,FALSE))</f>
        <v/>
      </c>
      <c r="AB36" s="215" t="str">
        <f>IF(AB34="","",VLOOKUP(AB34,'[1]シフト記号表（勤務時間帯）'!$C$6:$U$35,19,FALSE))</f>
        <v/>
      </c>
      <c r="AC36" s="215" t="str">
        <f>IF(AC34="","",VLOOKUP(AC34,'[1]シフト記号表（勤務時間帯）'!$C$6:$U$35,19,FALSE))</f>
        <v/>
      </c>
      <c r="AD36" s="215" t="str">
        <f>IF(AD34="","",VLOOKUP(AD34,'[1]シフト記号表（勤務時間帯）'!$C$6:$U$35,19,FALSE))</f>
        <v/>
      </c>
      <c r="AE36" s="215" t="str">
        <f>IF(AE34="","",VLOOKUP(AE34,'[1]シフト記号表（勤務時間帯）'!$C$6:$U$35,19,FALSE))</f>
        <v/>
      </c>
      <c r="AF36" s="216" t="str">
        <f>IF(AF34="","",VLOOKUP(AF34,'[1]シフト記号表（勤務時間帯）'!$C$6:$U$35,19,FALSE))</f>
        <v/>
      </c>
      <c r="AG36" s="214" t="str">
        <f>IF(AG34="","",VLOOKUP(AG34,'[1]シフト記号表（勤務時間帯）'!$C$6:$U$35,19,FALSE))</f>
        <v/>
      </c>
      <c r="AH36" s="215" t="str">
        <f>IF(AH34="","",VLOOKUP(AH34,'[1]シフト記号表（勤務時間帯）'!$C$6:$U$35,19,FALSE))</f>
        <v/>
      </c>
      <c r="AI36" s="215" t="str">
        <f>IF(AI34="","",VLOOKUP(AI34,'[1]シフト記号表（勤務時間帯）'!$C$6:$U$35,19,FALSE))</f>
        <v/>
      </c>
      <c r="AJ36" s="215" t="str">
        <f>IF(AJ34="","",VLOOKUP(AJ34,'[1]シフト記号表（勤務時間帯）'!$C$6:$U$35,19,FALSE))</f>
        <v/>
      </c>
      <c r="AK36" s="215" t="str">
        <f>IF(AK34="","",VLOOKUP(AK34,'[1]シフト記号表（勤務時間帯）'!$C$6:$U$35,19,FALSE))</f>
        <v/>
      </c>
      <c r="AL36" s="215" t="str">
        <f>IF(AL34="","",VLOOKUP(AL34,'[1]シフト記号表（勤務時間帯）'!$C$6:$U$35,19,FALSE))</f>
        <v/>
      </c>
      <c r="AM36" s="216" t="str">
        <f>IF(AM34="","",VLOOKUP(AM34,'[1]シフト記号表（勤務時間帯）'!$C$6:$U$35,19,FALSE))</f>
        <v/>
      </c>
      <c r="AN36" s="214" t="str">
        <f>IF(AN34="","",VLOOKUP(AN34,'[1]シフト記号表（勤務時間帯）'!$C$6:$U$35,19,FALSE))</f>
        <v/>
      </c>
      <c r="AO36" s="215" t="str">
        <f>IF(AO34="","",VLOOKUP(AO34,'[1]シフト記号表（勤務時間帯）'!$C$6:$U$35,19,FALSE))</f>
        <v/>
      </c>
      <c r="AP36" s="215" t="str">
        <f>IF(AP34="","",VLOOKUP(AP34,'[1]シフト記号表（勤務時間帯）'!$C$6:$U$35,19,FALSE))</f>
        <v/>
      </c>
      <c r="AQ36" s="215" t="str">
        <f>IF(AQ34="","",VLOOKUP(AQ34,'[1]シフト記号表（勤務時間帯）'!$C$6:$U$35,19,FALSE))</f>
        <v/>
      </c>
      <c r="AR36" s="215" t="str">
        <f>IF(AR34="","",VLOOKUP(AR34,'[1]シフト記号表（勤務時間帯）'!$C$6:$U$35,19,FALSE))</f>
        <v/>
      </c>
      <c r="AS36" s="215" t="str">
        <f>IF(AS34="","",VLOOKUP(AS34,'[1]シフト記号表（勤務時間帯）'!$C$6:$U$35,19,FALSE))</f>
        <v/>
      </c>
      <c r="AT36" s="216" t="str">
        <f>IF(AT34="","",VLOOKUP(AT34,'[1]シフト記号表（勤務時間帯）'!$C$6:$U$35,19,FALSE))</f>
        <v/>
      </c>
      <c r="AU36" s="214" t="str">
        <f>IF(AU34="","",VLOOKUP(AU34,'[1]シフト記号表（勤務時間帯）'!$C$6:$U$35,19,FALSE))</f>
        <v/>
      </c>
      <c r="AV36" s="215" t="str">
        <f>IF(AV34="","",VLOOKUP(AV34,'[1]シフト記号表（勤務時間帯）'!$C$6:$U$35,19,FALSE))</f>
        <v/>
      </c>
      <c r="AW36" s="215" t="str">
        <f>IF(AW34="","",VLOOKUP(AW34,'[1]シフト記号表（勤務時間帯）'!$C$6:$U$35,19,FALSE))</f>
        <v/>
      </c>
      <c r="AX36" s="1033">
        <f>IF($BB$3="４週",SUM(S36:AT36),IF($BB$3="暦月",SUM(S36:AW36),""))</f>
        <v>0</v>
      </c>
      <c r="AY36" s="1034"/>
      <c r="AZ36" s="1035">
        <f>IF($BB$3="４週",AX36/4,IF($BB$3="暦月",シフト表!AX36/(シフト表!$BB$8/7),""))</f>
        <v>0</v>
      </c>
      <c r="BA36" s="1036"/>
      <c r="BB36" s="1053"/>
      <c r="BC36" s="1054"/>
      <c r="BD36" s="1054"/>
      <c r="BE36" s="1054"/>
      <c r="BF36" s="1055"/>
    </row>
    <row r="37" spans="2:58" ht="20.25" customHeight="1" x14ac:dyDescent="0.15">
      <c r="B37" s="1059">
        <f>B34+1</f>
        <v>6</v>
      </c>
      <c r="C37" s="1061"/>
      <c r="D37" s="1062"/>
      <c r="E37" s="1063"/>
      <c r="F37" s="217"/>
      <c r="G37" s="969"/>
      <c r="H37" s="972"/>
      <c r="I37" s="973"/>
      <c r="J37" s="973"/>
      <c r="K37" s="974"/>
      <c r="L37" s="976"/>
      <c r="M37" s="977"/>
      <c r="N37" s="977"/>
      <c r="O37" s="978"/>
      <c r="P37" s="985" t="s">
        <v>273</v>
      </c>
      <c r="Q37" s="986"/>
      <c r="R37" s="987"/>
      <c r="S37" s="206"/>
      <c r="T37" s="207"/>
      <c r="U37" s="207"/>
      <c r="V37" s="207"/>
      <c r="W37" s="207"/>
      <c r="X37" s="207"/>
      <c r="Y37" s="208"/>
      <c r="Z37" s="206"/>
      <c r="AA37" s="207"/>
      <c r="AB37" s="207"/>
      <c r="AC37" s="207"/>
      <c r="AD37" s="207"/>
      <c r="AE37" s="207"/>
      <c r="AF37" s="208"/>
      <c r="AG37" s="206"/>
      <c r="AH37" s="207"/>
      <c r="AI37" s="207"/>
      <c r="AJ37" s="207"/>
      <c r="AK37" s="207"/>
      <c r="AL37" s="207"/>
      <c r="AM37" s="208"/>
      <c r="AN37" s="206"/>
      <c r="AO37" s="207"/>
      <c r="AP37" s="207"/>
      <c r="AQ37" s="207"/>
      <c r="AR37" s="207"/>
      <c r="AS37" s="207"/>
      <c r="AT37" s="208"/>
      <c r="AU37" s="206"/>
      <c r="AV37" s="207"/>
      <c r="AW37" s="207"/>
      <c r="AX37" s="1014"/>
      <c r="AY37" s="1015"/>
      <c r="AZ37" s="1016"/>
      <c r="BA37" s="1017"/>
      <c r="BB37" s="1047"/>
      <c r="BC37" s="1048"/>
      <c r="BD37" s="1048"/>
      <c r="BE37" s="1048"/>
      <c r="BF37" s="1049"/>
    </row>
    <row r="38" spans="2:58" ht="20.25" customHeight="1" x14ac:dyDescent="0.15">
      <c r="B38" s="1059"/>
      <c r="C38" s="1064"/>
      <c r="D38" s="1065"/>
      <c r="E38" s="1066"/>
      <c r="F38" s="209"/>
      <c r="G38" s="970"/>
      <c r="H38" s="975"/>
      <c r="I38" s="973"/>
      <c r="J38" s="973"/>
      <c r="K38" s="974"/>
      <c r="L38" s="979"/>
      <c r="M38" s="980"/>
      <c r="N38" s="980"/>
      <c r="O38" s="981"/>
      <c r="P38" s="1023" t="s">
        <v>274</v>
      </c>
      <c r="Q38" s="1024"/>
      <c r="R38" s="1025"/>
      <c r="S38" s="210" t="str">
        <f>IF(S37="","",VLOOKUP(S37,'[1]シフト記号表（勤務時間帯）'!$C$6:$K$35,9,FALSE))</f>
        <v/>
      </c>
      <c r="T38" s="211" t="str">
        <f>IF(T37="","",VLOOKUP(T37,'[1]シフト記号表（勤務時間帯）'!$C$6:$K$35,9,FALSE))</f>
        <v/>
      </c>
      <c r="U38" s="211" t="str">
        <f>IF(U37="","",VLOOKUP(U37,'[1]シフト記号表（勤務時間帯）'!$C$6:$K$35,9,FALSE))</f>
        <v/>
      </c>
      <c r="V38" s="211" t="str">
        <f>IF(V37="","",VLOOKUP(V37,'[1]シフト記号表（勤務時間帯）'!$C$6:$K$35,9,FALSE))</f>
        <v/>
      </c>
      <c r="W38" s="211" t="str">
        <f>IF(W37="","",VLOOKUP(W37,'[1]シフト記号表（勤務時間帯）'!$C$6:$K$35,9,FALSE))</f>
        <v/>
      </c>
      <c r="X38" s="211" t="str">
        <f>IF(X37="","",VLOOKUP(X37,'[1]シフト記号表（勤務時間帯）'!$C$6:$K$35,9,FALSE))</f>
        <v/>
      </c>
      <c r="Y38" s="212" t="str">
        <f>IF(Y37="","",VLOOKUP(Y37,'[1]シフト記号表（勤務時間帯）'!$C$6:$K$35,9,FALSE))</f>
        <v/>
      </c>
      <c r="Z38" s="210" t="str">
        <f>IF(Z37="","",VLOOKUP(Z37,'[1]シフト記号表（勤務時間帯）'!$C$6:$K$35,9,FALSE))</f>
        <v/>
      </c>
      <c r="AA38" s="211" t="str">
        <f>IF(AA37="","",VLOOKUP(AA37,'[1]シフト記号表（勤務時間帯）'!$C$6:$K$35,9,FALSE))</f>
        <v/>
      </c>
      <c r="AB38" s="211" t="str">
        <f>IF(AB37="","",VLOOKUP(AB37,'[1]シフト記号表（勤務時間帯）'!$C$6:$K$35,9,FALSE))</f>
        <v/>
      </c>
      <c r="AC38" s="211" t="str">
        <f>IF(AC37="","",VLOOKUP(AC37,'[1]シフト記号表（勤務時間帯）'!$C$6:$K$35,9,FALSE))</f>
        <v/>
      </c>
      <c r="AD38" s="211" t="str">
        <f>IF(AD37="","",VLOOKUP(AD37,'[1]シフト記号表（勤務時間帯）'!$C$6:$K$35,9,FALSE))</f>
        <v/>
      </c>
      <c r="AE38" s="211" t="str">
        <f>IF(AE37="","",VLOOKUP(AE37,'[1]シフト記号表（勤務時間帯）'!$C$6:$K$35,9,FALSE))</f>
        <v/>
      </c>
      <c r="AF38" s="212" t="str">
        <f>IF(AF37="","",VLOOKUP(AF37,'[1]シフト記号表（勤務時間帯）'!$C$6:$K$35,9,FALSE))</f>
        <v/>
      </c>
      <c r="AG38" s="210" t="str">
        <f>IF(AG37="","",VLOOKUP(AG37,'[1]シフト記号表（勤務時間帯）'!$C$6:$K$35,9,FALSE))</f>
        <v/>
      </c>
      <c r="AH38" s="211" t="str">
        <f>IF(AH37="","",VLOOKUP(AH37,'[1]シフト記号表（勤務時間帯）'!$C$6:$K$35,9,FALSE))</f>
        <v/>
      </c>
      <c r="AI38" s="211" t="str">
        <f>IF(AI37="","",VLOOKUP(AI37,'[1]シフト記号表（勤務時間帯）'!$C$6:$K$35,9,FALSE))</f>
        <v/>
      </c>
      <c r="AJ38" s="211" t="str">
        <f>IF(AJ37="","",VLOOKUP(AJ37,'[1]シフト記号表（勤務時間帯）'!$C$6:$K$35,9,FALSE))</f>
        <v/>
      </c>
      <c r="AK38" s="211" t="str">
        <f>IF(AK37="","",VLOOKUP(AK37,'[1]シフト記号表（勤務時間帯）'!$C$6:$K$35,9,FALSE))</f>
        <v/>
      </c>
      <c r="AL38" s="211" t="str">
        <f>IF(AL37="","",VLOOKUP(AL37,'[1]シフト記号表（勤務時間帯）'!$C$6:$K$35,9,FALSE))</f>
        <v/>
      </c>
      <c r="AM38" s="212" t="str">
        <f>IF(AM37="","",VLOOKUP(AM37,'[1]シフト記号表（勤務時間帯）'!$C$6:$K$35,9,FALSE))</f>
        <v/>
      </c>
      <c r="AN38" s="210" t="str">
        <f>IF(AN37="","",VLOOKUP(AN37,'[1]シフト記号表（勤務時間帯）'!$C$6:$K$35,9,FALSE))</f>
        <v/>
      </c>
      <c r="AO38" s="211" t="str">
        <f>IF(AO37="","",VLOOKUP(AO37,'[1]シフト記号表（勤務時間帯）'!$C$6:$K$35,9,FALSE))</f>
        <v/>
      </c>
      <c r="AP38" s="211" t="str">
        <f>IF(AP37="","",VLOOKUP(AP37,'[1]シフト記号表（勤務時間帯）'!$C$6:$K$35,9,FALSE))</f>
        <v/>
      </c>
      <c r="AQ38" s="211" t="str">
        <f>IF(AQ37="","",VLOOKUP(AQ37,'[1]シフト記号表（勤務時間帯）'!$C$6:$K$35,9,FALSE))</f>
        <v/>
      </c>
      <c r="AR38" s="211" t="str">
        <f>IF(AR37="","",VLOOKUP(AR37,'[1]シフト記号表（勤務時間帯）'!$C$6:$K$35,9,FALSE))</f>
        <v/>
      </c>
      <c r="AS38" s="211" t="str">
        <f>IF(AS37="","",VLOOKUP(AS37,'[1]シフト記号表（勤務時間帯）'!$C$6:$K$35,9,FALSE))</f>
        <v/>
      </c>
      <c r="AT38" s="212" t="str">
        <f>IF(AT37="","",VLOOKUP(AT37,'[1]シフト記号表（勤務時間帯）'!$C$6:$K$35,9,FALSE))</f>
        <v/>
      </c>
      <c r="AU38" s="210" t="str">
        <f>IF(AU37="","",VLOOKUP(AU37,'[1]シフト記号表（勤務時間帯）'!$C$6:$K$35,9,FALSE))</f>
        <v/>
      </c>
      <c r="AV38" s="211" t="str">
        <f>IF(AV37="","",VLOOKUP(AV37,'[1]シフト記号表（勤務時間帯）'!$C$6:$K$35,9,FALSE))</f>
        <v/>
      </c>
      <c r="AW38" s="211" t="str">
        <f>IF(AW37="","",VLOOKUP(AW37,'[1]シフト記号表（勤務時間帯）'!$C$6:$K$35,9,FALSE))</f>
        <v/>
      </c>
      <c r="AX38" s="1026">
        <f>IF($BB$3="４週",SUM(S38:AT38),IF($BB$3="暦月",SUM(S38:AW38),""))</f>
        <v>0</v>
      </c>
      <c r="AY38" s="1027"/>
      <c r="AZ38" s="1028">
        <f>IF($BB$3="４週",AX38/4,IF($BB$3="暦月",シフト表!AX38/(シフト表!$BB$8/7),""))</f>
        <v>0</v>
      </c>
      <c r="BA38" s="1029"/>
      <c r="BB38" s="1050"/>
      <c r="BC38" s="1051"/>
      <c r="BD38" s="1051"/>
      <c r="BE38" s="1051"/>
      <c r="BF38" s="1052"/>
    </row>
    <row r="39" spans="2:58" ht="20.25" customHeight="1" x14ac:dyDescent="0.15">
      <c r="B39" s="1059"/>
      <c r="C39" s="1067"/>
      <c r="D39" s="1068"/>
      <c r="E39" s="1069"/>
      <c r="F39" s="209">
        <f>C37</f>
        <v>0</v>
      </c>
      <c r="G39" s="971"/>
      <c r="H39" s="975"/>
      <c r="I39" s="973"/>
      <c r="J39" s="973"/>
      <c r="K39" s="974"/>
      <c r="L39" s="982"/>
      <c r="M39" s="983"/>
      <c r="N39" s="983"/>
      <c r="O39" s="984"/>
      <c r="P39" s="1056" t="s">
        <v>275</v>
      </c>
      <c r="Q39" s="1057"/>
      <c r="R39" s="1058"/>
      <c r="S39" s="214" t="str">
        <f>IF(S37="","",VLOOKUP(S37,'[1]シフト記号表（勤務時間帯）'!$C$6:$U$35,19,FALSE))</f>
        <v/>
      </c>
      <c r="T39" s="215" t="str">
        <f>IF(T37="","",VLOOKUP(T37,'[1]シフト記号表（勤務時間帯）'!$C$6:$U$35,19,FALSE))</f>
        <v/>
      </c>
      <c r="U39" s="215" t="str">
        <f>IF(U37="","",VLOOKUP(U37,'[1]シフト記号表（勤務時間帯）'!$C$6:$U$35,19,FALSE))</f>
        <v/>
      </c>
      <c r="V39" s="215" t="str">
        <f>IF(V37="","",VLOOKUP(V37,'[1]シフト記号表（勤務時間帯）'!$C$6:$U$35,19,FALSE))</f>
        <v/>
      </c>
      <c r="W39" s="215" t="str">
        <f>IF(W37="","",VLOOKUP(W37,'[1]シフト記号表（勤務時間帯）'!$C$6:$U$35,19,FALSE))</f>
        <v/>
      </c>
      <c r="X39" s="215" t="str">
        <f>IF(X37="","",VLOOKUP(X37,'[1]シフト記号表（勤務時間帯）'!$C$6:$U$35,19,FALSE))</f>
        <v/>
      </c>
      <c r="Y39" s="216" t="str">
        <f>IF(Y37="","",VLOOKUP(Y37,'[1]シフト記号表（勤務時間帯）'!$C$6:$U$35,19,FALSE))</f>
        <v/>
      </c>
      <c r="Z39" s="214" t="str">
        <f>IF(Z37="","",VLOOKUP(Z37,'[1]シフト記号表（勤務時間帯）'!$C$6:$U$35,19,FALSE))</f>
        <v/>
      </c>
      <c r="AA39" s="215" t="str">
        <f>IF(AA37="","",VLOOKUP(AA37,'[1]シフト記号表（勤務時間帯）'!$C$6:$U$35,19,FALSE))</f>
        <v/>
      </c>
      <c r="AB39" s="215" t="str">
        <f>IF(AB37="","",VLOOKUP(AB37,'[1]シフト記号表（勤務時間帯）'!$C$6:$U$35,19,FALSE))</f>
        <v/>
      </c>
      <c r="AC39" s="215" t="str">
        <f>IF(AC37="","",VLOOKUP(AC37,'[1]シフト記号表（勤務時間帯）'!$C$6:$U$35,19,FALSE))</f>
        <v/>
      </c>
      <c r="AD39" s="215" t="str">
        <f>IF(AD37="","",VLOOKUP(AD37,'[1]シフト記号表（勤務時間帯）'!$C$6:$U$35,19,FALSE))</f>
        <v/>
      </c>
      <c r="AE39" s="215" t="str">
        <f>IF(AE37="","",VLOOKUP(AE37,'[1]シフト記号表（勤務時間帯）'!$C$6:$U$35,19,FALSE))</f>
        <v/>
      </c>
      <c r="AF39" s="216" t="str">
        <f>IF(AF37="","",VLOOKUP(AF37,'[1]シフト記号表（勤務時間帯）'!$C$6:$U$35,19,FALSE))</f>
        <v/>
      </c>
      <c r="AG39" s="214" t="str">
        <f>IF(AG37="","",VLOOKUP(AG37,'[1]シフト記号表（勤務時間帯）'!$C$6:$U$35,19,FALSE))</f>
        <v/>
      </c>
      <c r="AH39" s="215" t="str">
        <f>IF(AH37="","",VLOOKUP(AH37,'[1]シフト記号表（勤務時間帯）'!$C$6:$U$35,19,FALSE))</f>
        <v/>
      </c>
      <c r="AI39" s="215" t="str">
        <f>IF(AI37="","",VLOOKUP(AI37,'[1]シフト記号表（勤務時間帯）'!$C$6:$U$35,19,FALSE))</f>
        <v/>
      </c>
      <c r="AJ39" s="215" t="str">
        <f>IF(AJ37="","",VLOOKUP(AJ37,'[1]シフト記号表（勤務時間帯）'!$C$6:$U$35,19,FALSE))</f>
        <v/>
      </c>
      <c r="AK39" s="215" t="str">
        <f>IF(AK37="","",VLOOKUP(AK37,'[1]シフト記号表（勤務時間帯）'!$C$6:$U$35,19,FALSE))</f>
        <v/>
      </c>
      <c r="AL39" s="215" t="str">
        <f>IF(AL37="","",VLOOKUP(AL37,'[1]シフト記号表（勤務時間帯）'!$C$6:$U$35,19,FALSE))</f>
        <v/>
      </c>
      <c r="AM39" s="216" t="str">
        <f>IF(AM37="","",VLOOKUP(AM37,'[1]シフト記号表（勤務時間帯）'!$C$6:$U$35,19,FALSE))</f>
        <v/>
      </c>
      <c r="AN39" s="214" t="str">
        <f>IF(AN37="","",VLOOKUP(AN37,'[1]シフト記号表（勤務時間帯）'!$C$6:$U$35,19,FALSE))</f>
        <v/>
      </c>
      <c r="AO39" s="215" t="str">
        <f>IF(AO37="","",VLOOKUP(AO37,'[1]シフト記号表（勤務時間帯）'!$C$6:$U$35,19,FALSE))</f>
        <v/>
      </c>
      <c r="AP39" s="215" t="str">
        <f>IF(AP37="","",VLOOKUP(AP37,'[1]シフト記号表（勤務時間帯）'!$C$6:$U$35,19,FALSE))</f>
        <v/>
      </c>
      <c r="AQ39" s="215" t="str">
        <f>IF(AQ37="","",VLOOKUP(AQ37,'[1]シフト記号表（勤務時間帯）'!$C$6:$U$35,19,FALSE))</f>
        <v/>
      </c>
      <c r="AR39" s="215" t="str">
        <f>IF(AR37="","",VLOOKUP(AR37,'[1]シフト記号表（勤務時間帯）'!$C$6:$U$35,19,FALSE))</f>
        <v/>
      </c>
      <c r="AS39" s="215" t="str">
        <f>IF(AS37="","",VLOOKUP(AS37,'[1]シフト記号表（勤務時間帯）'!$C$6:$U$35,19,FALSE))</f>
        <v/>
      </c>
      <c r="AT39" s="216" t="str">
        <f>IF(AT37="","",VLOOKUP(AT37,'[1]シフト記号表（勤務時間帯）'!$C$6:$U$35,19,FALSE))</f>
        <v/>
      </c>
      <c r="AU39" s="214" t="str">
        <f>IF(AU37="","",VLOOKUP(AU37,'[1]シフト記号表（勤務時間帯）'!$C$6:$U$35,19,FALSE))</f>
        <v/>
      </c>
      <c r="AV39" s="215" t="str">
        <f>IF(AV37="","",VLOOKUP(AV37,'[1]シフト記号表（勤務時間帯）'!$C$6:$U$35,19,FALSE))</f>
        <v/>
      </c>
      <c r="AW39" s="215" t="str">
        <f>IF(AW37="","",VLOOKUP(AW37,'[1]シフト記号表（勤務時間帯）'!$C$6:$U$35,19,FALSE))</f>
        <v/>
      </c>
      <c r="AX39" s="1033">
        <f>IF($BB$3="４週",SUM(S39:AT39),IF($BB$3="暦月",SUM(S39:AW39),""))</f>
        <v>0</v>
      </c>
      <c r="AY39" s="1034"/>
      <c r="AZ39" s="1035">
        <f>IF($BB$3="４週",AX39/4,IF($BB$3="暦月",シフト表!AX39/(シフト表!$BB$8/7),""))</f>
        <v>0</v>
      </c>
      <c r="BA39" s="1036"/>
      <c r="BB39" s="1053"/>
      <c r="BC39" s="1054"/>
      <c r="BD39" s="1054"/>
      <c r="BE39" s="1054"/>
      <c r="BF39" s="1055"/>
    </row>
    <row r="40" spans="2:58" ht="20.25" customHeight="1" x14ac:dyDescent="0.15">
      <c r="B40" s="1059">
        <f>B37+1</f>
        <v>7</v>
      </c>
      <c r="C40" s="1061"/>
      <c r="D40" s="1062"/>
      <c r="E40" s="1063"/>
      <c r="F40" s="217"/>
      <c r="G40" s="969"/>
      <c r="H40" s="972"/>
      <c r="I40" s="973"/>
      <c r="J40" s="973"/>
      <c r="K40" s="974"/>
      <c r="L40" s="976"/>
      <c r="M40" s="977"/>
      <c r="N40" s="977"/>
      <c r="O40" s="978"/>
      <c r="P40" s="985" t="s">
        <v>273</v>
      </c>
      <c r="Q40" s="986"/>
      <c r="R40" s="987"/>
      <c r="S40" s="206"/>
      <c r="T40" s="207"/>
      <c r="U40" s="207"/>
      <c r="V40" s="207"/>
      <c r="W40" s="207"/>
      <c r="X40" s="207"/>
      <c r="Y40" s="208"/>
      <c r="Z40" s="206"/>
      <c r="AA40" s="207"/>
      <c r="AB40" s="207"/>
      <c r="AC40" s="207"/>
      <c r="AD40" s="207"/>
      <c r="AE40" s="207"/>
      <c r="AF40" s="208"/>
      <c r="AG40" s="206"/>
      <c r="AH40" s="207"/>
      <c r="AI40" s="207"/>
      <c r="AJ40" s="207"/>
      <c r="AK40" s="207"/>
      <c r="AL40" s="207"/>
      <c r="AM40" s="208"/>
      <c r="AN40" s="206"/>
      <c r="AO40" s="207"/>
      <c r="AP40" s="207"/>
      <c r="AQ40" s="207"/>
      <c r="AR40" s="207"/>
      <c r="AS40" s="207"/>
      <c r="AT40" s="208"/>
      <c r="AU40" s="206"/>
      <c r="AV40" s="207"/>
      <c r="AW40" s="207"/>
      <c r="AX40" s="1014"/>
      <c r="AY40" s="1015"/>
      <c r="AZ40" s="1016"/>
      <c r="BA40" s="1017"/>
      <c r="BB40" s="1047"/>
      <c r="BC40" s="1048"/>
      <c r="BD40" s="1048"/>
      <c r="BE40" s="1048"/>
      <c r="BF40" s="1049"/>
    </row>
    <row r="41" spans="2:58" ht="20.25" customHeight="1" x14ac:dyDescent="0.15">
      <c r="B41" s="1059"/>
      <c r="C41" s="1064"/>
      <c r="D41" s="1065"/>
      <c r="E41" s="1066"/>
      <c r="F41" s="209"/>
      <c r="G41" s="970"/>
      <c r="H41" s="975"/>
      <c r="I41" s="973"/>
      <c r="J41" s="973"/>
      <c r="K41" s="974"/>
      <c r="L41" s="979"/>
      <c r="M41" s="980"/>
      <c r="N41" s="980"/>
      <c r="O41" s="981"/>
      <c r="P41" s="1023" t="s">
        <v>274</v>
      </c>
      <c r="Q41" s="1024"/>
      <c r="R41" s="1025"/>
      <c r="S41" s="210" t="str">
        <f>IF(S40="","",VLOOKUP(S40,'[1]シフト記号表（勤務時間帯）'!$C$6:$K$35,9,FALSE))</f>
        <v/>
      </c>
      <c r="T41" s="211" t="str">
        <f>IF(T40="","",VLOOKUP(T40,'[1]シフト記号表（勤務時間帯）'!$C$6:$K$35,9,FALSE))</f>
        <v/>
      </c>
      <c r="U41" s="211" t="str">
        <f>IF(U40="","",VLOOKUP(U40,'[1]シフト記号表（勤務時間帯）'!$C$6:$K$35,9,FALSE))</f>
        <v/>
      </c>
      <c r="V41" s="211" t="str">
        <f>IF(V40="","",VLOOKUP(V40,'[1]シフト記号表（勤務時間帯）'!$C$6:$K$35,9,FALSE))</f>
        <v/>
      </c>
      <c r="W41" s="211" t="str">
        <f>IF(W40="","",VLOOKUP(W40,'[1]シフト記号表（勤務時間帯）'!$C$6:$K$35,9,FALSE))</f>
        <v/>
      </c>
      <c r="X41" s="211" t="str">
        <f>IF(X40="","",VLOOKUP(X40,'[1]シフト記号表（勤務時間帯）'!$C$6:$K$35,9,FALSE))</f>
        <v/>
      </c>
      <c r="Y41" s="212" t="str">
        <f>IF(Y40="","",VLOOKUP(Y40,'[1]シフト記号表（勤務時間帯）'!$C$6:$K$35,9,FALSE))</f>
        <v/>
      </c>
      <c r="Z41" s="210" t="str">
        <f>IF(Z40="","",VLOOKUP(Z40,'[1]シフト記号表（勤務時間帯）'!$C$6:$K$35,9,FALSE))</f>
        <v/>
      </c>
      <c r="AA41" s="211" t="str">
        <f>IF(AA40="","",VLOOKUP(AA40,'[1]シフト記号表（勤務時間帯）'!$C$6:$K$35,9,FALSE))</f>
        <v/>
      </c>
      <c r="AB41" s="211" t="str">
        <f>IF(AB40="","",VLOOKUP(AB40,'[1]シフト記号表（勤務時間帯）'!$C$6:$K$35,9,FALSE))</f>
        <v/>
      </c>
      <c r="AC41" s="211" t="str">
        <f>IF(AC40="","",VLOOKUP(AC40,'[1]シフト記号表（勤務時間帯）'!$C$6:$K$35,9,FALSE))</f>
        <v/>
      </c>
      <c r="AD41" s="211" t="str">
        <f>IF(AD40="","",VLOOKUP(AD40,'[1]シフト記号表（勤務時間帯）'!$C$6:$K$35,9,FALSE))</f>
        <v/>
      </c>
      <c r="AE41" s="211" t="str">
        <f>IF(AE40="","",VLOOKUP(AE40,'[1]シフト記号表（勤務時間帯）'!$C$6:$K$35,9,FALSE))</f>
        <v/>
      </c>
      <c r="AF41" s="212" t="str">
        <f>IF(AF40="","",VLOOKUP(AF40,'[1]シフト記号表（勤務時間帯）'!$C$6:$K$35,9,FALSE))</f>
        <v/>
      </c>
      <c r="AG41" s="210" t="str">
        <f>IF(AG40="","",VLOOKUP(AG40,'[1]シフト記号表（勤務時間帯）'!$C$6:$K$35,9,FALSE))</f>
        <v/>
      </c>
      <c r="AH41" s="211" t="str">
        <f>IF(AH40="","",VLOOKUP(AH40,'[1]シフト記号表（勤務時間帯）'!$C$6:$K$35,9,FALSE))</f>
        <v/>
      </c>
      <c r="AI41" s="211" t="str">
        <f>IF(AI40="","",VLOOKUP(AI40,'[1]シフト記号表（勤務時間帯）'!$C$6:$K$35,9,FALSE))</f>
        <v/>
      </c>
      <c r="AJ41" s="211" t="str">
        <f>IF(AJ40="","",VLOOKUP(AJ40,'[1]シフト記号表（勤務時間帯）'!$C$6:$K$35,9,FALSE))</f>
        <v/>
      </c>
      <c r="AK41" s="211" t="str">
        <f>IF(AK40="","",VLOOKUP(AK40,'[1]シフト記号表（勤務時間帯）'!$C$6:$K$35,9,FALSE))</f>
        <v/>
      </c>
      <c r="AL41" s="211" t="str">
        <f>IF(AL40="","",VLOOKUP(AL40,'[1]シフト記号表（勤務時間帯）'!$C$6:$K$35,9,FALSE))</f>
        <v/>
      </c>
      <c r="AM41" s="212" t="str">
        <f>IF(AM40="","",VLOOKUP(AM40,'[1]シフト記号表（勤務時間帯）'!$C$6:$K$35,9,FALSE))</f>
        <v/>
      </c>
      <c r="AN41" s="210" t="str">
        <f>IF(AN40="","",VLOOKUP(AN40,'[1]シフト記号表（勤務時間帯）'!$C$6:$K$35,9,FALSE))</f>
        <v/>
      </c>
      <c r="AO41" s="211" t="str">
        <f>IF(AO40="","",VLOOKUP(AO40,'[1]シフト記号表（勤務時間帯）'!$C$6:$K$35,9,FALSE))</f>
        <v/>
      </c>
      <c r="AP41" s="211" t="str">
        <f>IF(AP40="","",VLOOKUP(AP40,'[1]シフト記号表（勤務時間帯）'!$C$6:$K$35,9,FALSE))</f>
        <v/>
      </c>
      <c r="AQ41" s="211" t="str">
        <f>IF(AQ40="","",VLOOKUP(AQ40,'[1]シフト記号表（勤務時間帯）'!$C$6:$K$35,9,FALSE))</f>
        <v/>
      </c>
      <c r="AR41" s="211" t="str">
        <f>IF(AR40="","",VLOOKUP(AR40,'[1]シフト記号表（勤務時間帯）'!$C$6:$K$35,9,FALSE))</f>
        <v/>
      </c>
      <c r="AS41" s="211" t="str">
        <f>IF(AS40="","",VLOOKUP(AS40,'[1]シフト記号表（勤務時間帯）'!$C$6:$K$35,9,FALSE))</f>
        <v/>
      </c>
      <c r="AT41" s="212" t="str">
        <f>IF(AT40="","",VLOOKUP(AT40,'[1]シフト記号表（勤務時間帯）'!$C$6:$K$35,9,FALSE))</f>
        <v/>
      </c>
      <c r="AU41" s="210" t="str">
        <f>IF(AU40="","",VLOOKUP(AU40,'[1]シフト記号表（勤務時間帯）'!$C$6:$K$35,9,FALSE))</f>
        <v/>
      </c>
      <c r="AV41" s="211" t="str">
        <f>IF(AV40="","",VLOOKUP(AV40,'[1]シフト記号表（勤務時間帯）'!$C$6:$K$35,9,FALSE))</f>
        <v/>
      </c>
      <c r="AW41" s="211" t="str">
        <f>IF(AW40="","",VLOOKUP(AW40,'[1]シフト記号表（勤務時間帯）'!$C$6:$K$35,9,FALSE))</f>
        <v/>
      </c>
      <c r="AX41" s="1026">
        <f>IF($BB$3="４週",SUM(S41:AT41),IF($BB$3="暦月",SUM(S41:AW41),""))</f>
        <v>0</v>
      </c>
      <c r="AY41" s="1027"/>
      <c r="AZ41" s="1028">
        <f>IF($BB$3="４週",AX41/4,IF($BB$3="暦月",シフト表!AX41/(シフト表!$BB$8/7),""))</f>
        <v>0</v>
      </c>
      <c r="BA41" s="1029"/>
      <c r="BB41" s="1050"/>
      <c r="BC41" s="1051"/>
      <c r="BD41" s="1051"/>
      <c r="BE41" s="1051"/>
      <c r="BF41" s="1052"/>
    </row>
    <row r="42" spans="2:58" ht="20.25" customHeight="1" x14ac:dyDescent="0.15">
      <c r="B42" s="1059"/>
      <c r="C42" s="1067"/>
      <c r="D42" s="1068"/>
      <c r="E42" s="1069"/>
      <c r="F42" s="209">
        <f>C40</f>
        <v>0</v>
      </c>
      <c r="G42" s="971"/>
      <c r="H42" s="975"/>
      <c r="I42" s="973"/>
      <c r="J42" s="973"/>
      <c r="K42" s="974"/>
      <c r="L42" s="982"/>
      <c r="M42" s="983"/>
      <c r="N42" s="983"/>
      <c r="O42" s="984"/>
      <c r="P42" s="1056" t="s">
        <v>275</v>
      </c>
      <c r="Q42" s="1057"/>
      <c r="R42" s="1058"/>
      <c r="S42" s="214" t="str">
        <f>IF(S40="","",VLOOKUP(S40,'[1]シフト記号表（勤務時間帯）'!$C$6:$U$35,19,FALSE))</f>
        <v/>
      </c>
      <c r="T42" s="215" t="str">
        <f>IF(T40="","",VLOOKUP(T40,'[1]シフト記号表（勤務時間帯）'!$C$6:$U$35,19,FALSE))</f>
        <v/>
      </c>
      <c r="U42" s="215" t="str">
        <f>IF(U40="","",VLOOKUP(U40,'[1]シフト記号表（勤務時間帯）'!$C$6:$U$35,19,FALSE))</f>
        <v/>
      </c>
      <c r="V42" s="215" t="str">
        <f>IF(V40="","",VLOOKUP(V40,'[1]シフト記号表（勤務時間帯）'!$C$6:$U$35,19,FALSE))</f>
        <v/>
      </c>
      <c r="W42" s="215" t="str">
        <f>IF(W40="","",VLOOKUP(W40,'[1]シフト記号表（勤務時間帯）'!$C$6:$U$35,19,FALSE))</f>
        <v/>
      </c>
      <c r="X42" s="215" t="str">
        <f>IF(X40="","",VLOOKUP(X40,'[1]シフト記号表（勤務時間帯）'!$C$6:$U$35,19,FALSE))</f>
        <v/>
      </c>
      <c r="Y42" s="216" t="str">
        <f>IF(Y40="","",VLOOKUP(Y40,'[1]シフト記号表（勤務時間帯）'!$C$6:$U$35,19,FALSE))</f>
        <v/>
      </c>
      <c r="Z42" s="214" t="str">
        <f>IF(Z40="","",VLOOKUP(Z40,'[1]シフト記号表（勤務時間帯）'!$C$6:$U$35,19,FALSE))</f>
        <v/>
      </c>
      <c r="AA42" s="215" t="str">
        <f>IF(AA40="","",VLOOKUP(AA40,'[1]シフト記号表（勤務時間帯）'!$C$6:$U$35,19,FALSE))</f>
        <v/>
      </c>
      <c r="AB42" s="215" t="str">
        <f>IF(AB40="","",VLOOKUP(AB40,'[1]シフト記号表（勤務時間帯）'!$C$6:$U$35,19,FALSE))</f>
        <v/>
      </c>
      <c r="AC42" s="215" t="str">
        <f>IF(AC40="","",VLOOKUP(AC40,'[1]シフト記号表（勤務時間帯）'!$C$6:$U$35,19,FALSE))</f>
        <v/>
      </c>
      <c r="AD42" s="215" t="str">
        <f>IF(AD40="","",VLOOKUP(AD40,'[1]シフト記号表（勤務時間帯）'!$C$6:$U$35,19,FALSE))</f>
        <v/>
      </c>
      <c r="AE42" s="215" t="str">
        <f>IF(AE40="","",VLOOKUP(AE40,'[1]シフト記号表（勤務時間帯）'!$C$6:$U$35,19,FALSE))</f>
        <v/>
      </c>
      <c r="AF42" s="216" t="str">
        <f>IF(AF40="","",VLOOKUP(AF40,'[1]シフト記号表（勤務時間帯）'!$C$6:$U$35,19,FALSE))</f>
        <v/>
      </c>
      <c r="AG42" s="214" t="str">
        <f>IF(AG40="","",VLOOKUP(AG40,'[1]シフト記号表（勤務時間帯）'!$C$6:$U$35,19,FALSE))</f>
        <v/>
      </c>
      <c r="AH42" s="215" t="str">
        <f>IF(AH40="","",VLOOKUP(AH40,'[1]シフト記号表（勤務時間帯）'!$C$6:$U$35,19,FALSE))</f>
        <v/>
      </c>
      <c r="AI42" s="215" t="str">
        <f>IF(AI40="","",VLOOKUP(AI40,'[1]シフト記号表（勤務時間帯）'!$C$6:$U$35,19,FALSE))</f>
        <v/>
      </c>
      <c r="AJ42" s="215" t="str">
        <f>IF(AJ40="","",VLOOKUP(AJ40,'[1]シフト記号表（勤務時間帯）'!$C$6:$U$35,19,FALSE))</f>
        <v/>
      </c>
      <c r="AK42" s="215" t="str">
        <f>IF(AK40="","",VLOOKUP(AK40,'[1]シフト記号表（勤務時間帯）'!$C$6:$U$35,19,FALSE))</f>
        <v/>
      </c>
      <c r="AL42" s="215" t="str">
        <f>IF(AL40="","",VLOOKUP(AL40,'[1]シフト記号表（勤務時間帯）'!$C$6:$U$35,19,FALSE))</f>
        <v/>
      </c>
      <c r="AM42" s="216" t="str">
        <f>IF(AM40="","",VLOOKUP(AM40,'[1]シフト記号表（勤務時間帯）'!$C$6:$U$35,19,FALSE))</f>
        <v/>
      </c>
      <c r="AN42" s="214" t="str">
        <f>IF(AN40="","",VLOOKUP(AN40,'[1]シフト記号表（勤務時間帯）'!$C$6:$U$35,19,FALSE))</f>
        <v/>
      </c>
      <c r="AO42" s="215" t="str">
        <f>IF(AO40="","",VLOOKUP(AO40,'[1]シフト記号表（勤務時間帯）'!$C$6:$U$35,19,FALSE))</f>
        <v/>
      </c>
      <c r="AP42" s="215" t="str">
        <f>IF(AP40="","",VLOOKUP(AP40,'[1]シフト記号表（勤務時間帯）'!$C$6:$U$35,19,FALSE))</f>
        <v/>
      </c>
      <c r="AQ42" s="215" t="str">
        <f>IF(AQ40="","",VLOOKUP(AQ40,'[1]シフト記号表（勤務時間帯）'!$C$6:$U$35,19,FALSE))</f>
        <v/>
      </c>
      <c r="AR42" s="215" t="str">
        <f>IF(AR40="","",VLOOKUP(AR40,'[1]シフト記号表（勤務時間帯）'!$C$6:$U$35,19,FALSE))</f>
        <v/>
      </c>
      <c r="AS42" s="215" t="str">
        <f>IF(AS40="","",VLOOKUP(AS40,'[1]シフト記号表（勤務時間帯）'!$C$6:$U$35,19,FALSE))</f>
        <v/>
      </c>
      <c r="AT42" s="216" t="str">
        <f>IF(AT40="","",VLOOKUP(AT40,'[1]シフト記号表（勤務時間帯）'!$C$6:$U$35,19,FALSE))</f>
        <v/>
      </c>
      <c r="AU42" s="214" t="str">
        <f>IF(AU40="","",VLOOKUP(AU40,'[1]シフト記号表（勤務時間帯）'!$C$6:$U$35,19,FALSE))</f>
        <v/>
      </c>
      <c r="AV42" s="215" t="str">
        <f>IF(AV40="","",VLOOKUP(AV40,'[1]シフト記号表（勤務時間帯）'!$C$6:$U$35,19,FALSE))</f>
        <v/>
      </c>
      <c r="AW42" s="215" t="str">
        <f>IF(AW40="","",VLOOKUP(AW40,'[1]シフト記号表（勤務時間帯）'!$C$6:$U$35,19,FALSE))</f>
        <v/>
      </c>
      <c r="AX42" s="1033">
        <f>IF($BB$3="４週",SUM(S42:AT42),IF($BB$3="暦月",SUM(S42:AW42),""))</f>
        <v>0</v>
      </c>
      <c r="AY42" s="1034"/>
      <c r="AZ42" s="1035">
        <f>IF($BB$3="４週",AX42/4,IF($BB$3="暦月",シフト表!AX42/(シフト表!$BB$8/7),""))</f>
        <v>0</v>
      </c>
      <c r="BA42" s="1036"/>
      <c r="BB42" s="1053"/>
      <c r="BC42" s="1054"/>
      <c r="BD42" s="1054"/>
      <c r="BE42" s="1054"/>
      <c r="BF42" s="1055"/>
    </row>
    <row r="43" spans="2:58" ht="20.25" customHeight="1" x14ac:dyDescent="0.15">
      <c r="B43" s="1059">
        <f>B40+1</f>
        <v>8</v>
      </c>
      <c r="C43" s="1061"/>
      <c r="D43" s="1062"/>
      <c r="E43" s="1063"/>
      <c r="F43" s="217"/>
      <c r="G43" s="969"/>
      <c r="H43" s="972"/>
      <c r="I43" s="973"/>
      <c r="J43" s="973"/>
      <c r="K43" s="974"/>
      <c r="L43" s="976"/>
      <c r="M43" s="977"/>
      <c r="N43" s="977"/>
      <c r="O43" s="978"/>
      <c r="P43" s="985" t="s">
        <v>273</v>
      </c>
      <c r="Q43" s="986"/>
      <c r="R43" s="987"/>
      <c r="S43" s="206"/>
      <c r="T43" s="207"/>
      <c r="U43" s="207"/>
      <c r="V43" s="207"/>
      <c r="W43" s="207"/>
      <c r="X43" s="207"/>
      <c r="Y43" s="208"/>
      <c r="Z43" s="206"/>
      <c r="AA43" s="207"/>
      <c r="AB43" s="207"/>
      <c r="AC43" s="207"/>
      <c r="AD43" s="207"/>
      <c r="AE43" s="207"/>
      <c r="AF43" s="208"/>
      <c r="AG43" s="206"/>
      <c r="AH43" s="207"/>
      <c r="AI43" s="207"/>
      <c r="AJ43" s="207"/>
      <c r="AK43" s="207"/>
      <c r="AL43" s="207"/>
      <c r="AM43" s="208"/>
      <c r="AN43" s="206"/>
      <c r="AO43" s="207"/>
      <c r="AP43" s="207"/>
      <c r="AQ43" s="207"/>
      <c r="AR43" s="207"/>
      <c r="AS43" s="207"/>
      <c r="AT43" s="208"/>
      <c r="AU43" s="206"/>
      <c r="AV43" s="207"/>
      <c r="AW43" s="207"/>
      <c r="AX43" s="1014"/>
      <c r="AY43" s="1015"/>
      <c r="AZ43" s="1016"/>
      <c r="BA43" s="1017"/>
      <c r="BB43" s="1047"/>
      <c r="BC43" s="1048"/>
      <c r="BD43" s="1048"/>
      <c r="BE43" s="1048"/>
      <c r="BF43" s="1049"/>
    </row>
    <row r="44" spans="2:58" ht="20.25" customHeight="1" x14ac:dyDescent="0.15">
      <c r="B44" s="1059"/>
      <c r="C44" s="1064"/>
      <c r="D44" s="1065"/>
      <c r="E44" s="1066"/>
      <c r="F44" s="209"/>
      <c r="G44" s="970"/>
      <c r="H44" s="975"/>
      <c r="I44" s="973"/>
      <c r="J44" s="973"/>
      <c r="K44" s="974"/>
      <c r="L44" s="979"/>
      <c r="M44" s="980"/>
      <c r="N44" s="980"/>
      <c r="O44" s="981"/>
      <c r="P44" s="1023" t="s">
        <v>274</v>
      </c>
      <c r="Q44" s="1024"/>
      <c r="R44" s="1025"/>
      <c r="S44" s="210" t="str">
        <f>IF(S43="","",VLOOKUP(S43,'[1]シフト記号表（勤務時間帯）'!$C$6:$K$35,9,FALSE))</f>
        <v/>
      </c>
      <c r="T44" s="211" t="str">
        <f>IF(T43="","",VLOOKUP(T43,'[1]シフト記号表（勤務時間帯）'!$C$6:$K$35,9,FALSE))</f>
        <v/>
      </c>
      <c r="U44" s="211" t="str">
        <f>IF(U43="","",VLOOKUP(U43,'[1]シフト記号表（勤務時間帯）'!$C$6:$K$35,9,FALSE))</f>
        <v/>
      </c>
      <c r="V44" s="211" t="str">
        <f>IF(V43="","",VLOOKUP(V43,'[1]シフト記号表（勤務時間帯）'!$C$6:$K$35,9,FALSE))</f>
        <v/>
      </c>
      <c r="W44" s="211" t="str">
        <f>IF(W43="","",VLOOKUP(W43,'[1]シフト記号表（勤務時間帯）'!$C$6:$K$35,9,FALSE))</f>
        <v/>
      </c>
      <c r="X44" s="211" t="str">
        <f>IF(X43="","",VLOOKUP(X43,'[1]シフト記号表（勤務時間帯）'!$C$6:$K$35,9,FALSE))</f>
        <v/>
      </c>
      <c r="Y44" s="212" t="str">
        <f>IF(Y43="","",VLOOKUP(Y43,'[1]シフト記号表（勤務時間帯）'!$C$6:$K$35,9,FALSE))</f>
        <v/>
      </c>
      <c r="Z44" s="210" t="str">
        <f>IF(Z43="","",VLOOKUP(Z43,'[1]シフト記号表（勤務時間帯）'!$C$6:$K$35,9,FALSE))</f>
        <v/>
      </c>
      <c r="AA44" s="211" t="str">
        <f>IF(AA43="","",VLOOKUP(AA43,'[1]シフト記号表（勤務時間帯）'!$C$6:$K$35,9,FALSE))</f>
        <v/>
      </c>
      <c r="AB44" s="211" t="str">
        <f>IF(AB43="","",VLOOKUP(AB43,'[1]シフト記号表（勤務時間帯）'!$C$6:$K$35,9,FALSE))</f>
        <v/>
      </c>
      <c r="AC44" s="211" t="str">
        <f>IF(AC43="","",VLOOKUP(AC43,'[1]シフト記号表（勤務時間帯）'!$C$6:$K$35,9,FALSE))</f>
        <v/>
      </c>
      <c r="AD44" s="211" t="str">
        <f>IF(AD43="","",VLOOKUP(AD43,'[1]シフト記号表（勤務時間帯）'!$C$6:$K$35,9,FALSE))</f>
        <v/>
      </c>
      <c r="AE44" s="211" t="str">
        <f>IF(AE43="","",VLOOKUP(AE43,'[1]シフト記号表（勤務時間帯）'!$C$6:$K$35,9,FALSE))</f>
        <v/>
      </c>
      <c r="AF44" s="212" t="str">
        <f>IF(AF43="","",VLOOKUP(AF43,'[1]シフト記号表（勤務時間帯）'!$C$6:$K$35,9,FALSE))</f>
        <v/>
      </c>
      <c r="AG44" s="210" t="str">
        <f>IF(AG43="","",VLOOKUP(AG43,'[1]シフト記号表（勤務時間帯）'!$C$6:$K$35,9,FALSE))</f>
        <v/>
      </c>
      <c r="AH44" s="211" t="str">
        <f>IF(AH43="","",VLOOKUP(AH43,'[1]シフト記号表（勤務時間帯）'!$C$6:$K$35,9,FALSE))</f>
        <v/>
      </c>
      <c r="AI44" s="211" t="str">
        <f>IF(AI43="","",VLOOKUP(AI43,'[1]シフト記号表（勤務時間帯）'!$C$6:$K$35,9,FALSE))</f>
        <v/>
      </c>
      <c r="AJ44" s="211" t="str">
        <f>IF(AJ43="","",VLOOKUP(AJ43,'[1]シフト記号表（勤務時間帯）'!$C$6:$K$35,9,FALSE))</f>
        <v/>
      </c>
      <c r="AK44" s="211" t="str">
        <f>IF(AK43="","",VLOOKUP(AK43,'[1]シフト記号表（勤務時間帯）'!$C$6:$K$35,9,FALSE))</f>
        <v/>
      </c>
      <c r="AL44" s="211" t="str">
        <f>IF(AL43="","",VLOOKUP(AL43,'[1]シフト記号表（勤務時間帯）'!$C$6:$K$35,9,FALSE))</f>
        <v/>
      </c>
      <c r="AM44" s="212" t="str">
        <f>IF(AM43="","",VLOOKUP(AM43,'[1]シフト記号表（勤務時間帯）'!$C$6:$K$35,9,FALSE))</f>
        <v/>
      </c>
      <c r="AN44" s="210" t="str">
        <f>IF(AN43="","",VLOOKUP(AN43,'[1]シフト記号表（勤務時間帯）'!$C$6:$K$35,9,FALSE))</f>
        <v/>
      </c>
      <c r="AO44" s="211" t="str">
        <f>IF(AO43="","",VLOOKUP(AO43,'[1]シフト記号表（勤務時間帯）'!$C$6:$K$35,9,FALSE))</f>
        <v/>
      </c>
      <c r="AP44" s="211" t="str">
        <f>IF(AP43="","",VLOOKUP(AP43,'[1]シフト記号表（勤務時間帯）'!$C$6:$K$35,9,FALSE))</f>
        <v/>
      </c>
      <c r="AQ44" s="211" t="str">
        <f>IF(AQ43="","",VLOOKUP(AQ43,'[1]シフト記号表（勤務時間帯）'!$C$6:$K$35,9,FALSE))</f>
        <v/>
      </c>
      <c r="AR44" s="211" t="str">
        <f>IF(AR43="","",VLOOKUP(AR43,'[1]シフト記号表（勤務時間帯）'!$C$6:$K$35,9,FALSE))</f>
        <v/>
      </c>
      <c r="AS44" s="211" t="str">
        <f>IF(AS43="","",VLOOKUP(AS43,'[1]シフト記号表（勤務時間帯）'!$C$6:$K$35,9,FALSE))</f>
        <v/>
      </c>
      <c r="AT44" s="212" t="str">
        <f>IF(AT43="","",VLOOKUP(AT43,'[1]シフト記号表（勤務時間帯）'!$C$6:$K$35,9,FALSE))</f>
        <v/>
      </c>
      <c r="AU44" s="210" t="str">
        <f>IF(AU43="","",VLOOKUP(AU43,'[1]シフト記号表（勤務時間帯）'!$C$6:$K$35,9,FALSE))</f>
        <v/>
      </c>
      <c r="AV44" s="211" t="str">
        <f>IF(AV43="","",VLOOKUP(AV43,'[1]シフト記号表（勤務時間帯）'!$C$6:$K$35,9,FALSE))</f>
        <v/>
      </c>
      <c r="AW44" s="211" t="str">
        <f>IF(AW43="","",VLOOKUP(AW43,'[1]シフト記号表（勤務時間帯）'!$C$6:$K$35,9,FALSE))</f>
        <v/>
      </c>
      <c r="AX44" s="1026">
        <f>IF($BB$3="４週",SUM(S44:AT44),IF($BB$3="暦月",SUM(S44:AW44),""))</f>
        <v>0</v>
      </c>
      <c r="AY44" s="1027"/>
      <c r="AZ44" s="1028">
        <f>IF($BB$3="４週",AX44/4,IF($BB$3="暦月",シフト表!AX44/(シフト表!$BB$8/7),""))</f>
        <v>0</v>
      </c>
      <c r="BA44" s="1029"/>
      <c r="BB44" s="1050"/>
      <c r="BC44" s="1051"/>
      <c r="BD44" s="1051"/>
      <c r="BE44" s="1051"/>
      <c r="BF44" s="1052"/>
    </row>
    <row r="45" spans="2:58" ht="20.25" customHeight="1" x14ac:dyDescent="0.15">
      <c r="B45" s="1059"/>
      <c r="C45" s="1067"/>
      <c r="D45" s="1068"/>
      <c r="E45" s="1069"/>
      <c r="F45" s="209">
        <f>C43</f>
        <v>0</v>
      </c>
      <c r="G45" s="971"/>
      <c r="H45" s="975"/>
      <c r="I45" s="973"/>
      <c r="J45" s="973"/>
      <c r="K45" s="974"/>
      <c r="L45" s="982"/>
      <c r="M45" s="983"/>
      <c r="N45" s="983"/>
      <c r="O45" s="984"/>
      <c r="P45" s="1056" t="s">
        <v>275</v>
      </c>
      <c r="Q45" s="1057"/>
      <c r="R45" s="1058"/>
      <c r="S45" s="214" t="str">
        <f>IF(S43="","",VLOOKUP(S43,'[1]シフト記号表（勤務時間帯）'!$C$6:$U$35,19,FALSE))</f>
        <v/>
      </c>
      <c r="T45" s="215" t="str">
        <f>IF(T43="","",VLOOKUP(T43,'[1]シフト記号表（勤務時間帯）'!$C$6:$U$35,19,FALSE))</f>
        <v/>
      </c>
      <c r="U45" s="215" t="str">
        <f>IF(U43="","",VLOOKUP(U43,'[1]シフト記号表（勤務時間帯）'!$C$6:$U$35,19,FALSE))</f>
        <v/>
      </c>
      <c r="V45" s="215" t="str">
        <f>IF(V43="","",VLOOKUP(V43,'[1]シフト記号表（勤務時間帯）'!$C$6:$U$35,19,FALSE))</f>
        <v/>
      </c>
      <c r="W45" s="215" t="str">
        <f>IF(W43="","",VLOOKUP(W43,'[1]シフト記号表（勤務時間帯）'!$C$6:$U$35,19,FALSE))</f>
        <v/>
      </c>
      <c r="X45" s="215" t="str">
        <f>IF(X43="","",VLOOKUP(X43,'[1]シフト記号表（勤務時間帯）'!$C$6:$U$35,19,FALSE))</f>
        <v/>
      </c>
      <c r="Y45" s="216" t="str">
        <f>IF(Y43="","",VLOOKUP(Y43,'[1]シフト記号表（勤務時間帯）'!$C$6:$U$35,19,FALSE))</f>
        <v/>
      </c>
      <c r="Z45" s="214" t="str">
        <f>IF(Z43="","",VLOOKUP(Z43,'[1]シフト記号表（勤務時間帯）'!$C$6:$U$35,19,FALSE))</f>
        <v/>
      </c>
      <c r="AA45" s="215" t="str">
        <f>IF(AA43="","",VLOOKUP(AA43,'[1]シフト記号表（勤務時間帯）'!$C$6:$U$35,19,FALSE))</f>
        <v/>
      </c>
      <c r="AB45" s="215" t="str">
        <f>IF(AB43="","",VLOOKUP(AB43,'[1]シフト記号表（勤務時間帯）'!$C$6:$U$35,19,FALSE))</f>
        <v/>
      </c>
      <c r="AC45" s="215" t="str">
        <f>IF(AC43="","",VLOOKUP(AC43,'[1]シフト記号表（勤務時間帯）'!$C$6:$U$35,19,FALSE))</f>
        <v/>
      </c>
      <c r="AD45" s="215" t="str">
        <f>IF(AD43="","",VLOOKUP(AD43,'[1]シフト記号表（勤務時間帯）'!$C$6:$U$35,19,FALSE))</f>
        <v/>
      </c>
      <c r="AE45" s="215" t="str">
        <f>IF(AE43="","",VLOOKUP(AE43,'[1]シフト記号表（勤務時間帯）'!$C$6:$U$35,19,FALSE))</f>
        <v/>
      </c>
      <c r="AF45" s="216" t="str">
        <f>IF(AF43="","",VLOOKUP(AF43,'[1]シフト記号表（勤務時間帯）'!$C$6:$U$35,19,FALSE))</f>
        <v/>
      </c>
      <c r="AG45" s="214" t="str">
        <f>IF(AG43="","",VLOOKUP(AG43,'[1]シフト記号表（勤務時間帯）'!$C$6:$U$35,19,FALSE))</f>
        <v/>
      </c>
      <c r="AH45" s="215" t="str">
        <f>IF(AH43="","",VLOOKUP(AH43,'[1]シフト記号表（勤務時間帯）'!$C$6:$U$35,19,FALSE))</f>
        <v/>
      </c>
      <c r="AI45" s="215" t="str">
        <f>IF(AI43="","",VLOOKUP(AI43,'[1]シフト記号表（勤務時間帯）'!$C$6:$U$35,19,FALSE))</f>
        <v/>
      </c>
      <c r="AJ45" s="215" t="str">
        <f>IF(AJ43="","",VLOOKUP(AJ43,'[1]シフト記号表（勤務時間帯）'!$C$6:$U$35,19,FALSE))</f>
        <v/>
      </c>
      <c r="AK45" s="215" t="str">
        <f>IF(AK43="","",VLOOKUP(AK43,'[1]シフト記号表（勤務時間帯）'!$C$6:$U$35,19,FALSE))</f>
        <v/>
      </c>
      <c r="AL45" s="215" t="str">
        <f>IF(AL43="","",VLOOKUP(AL43,'[1]シフト記号表（勤務時間帯）'!$C$6:$U$35,19,FALSE))</f>
        <v/>
      </c>
      <c r="AM45" s="216" t="str">
        <f>IF(AM43="","",VLOOKUP(AM43,'[1]シフト記号表（勤務時間帯）'!$C$6:$U$35,19,FALSE))</f>
        <v/>
      </c>
      <c r="AN45" s="214" t="str">
        <f>IF(AN43="","",VLOOKUP(AN43,'[1]シフト記号表（勤務時間帯）'!$C$6:$U$35,19,FALSE))</f>
        <v/>
      </c>
      <c r="AO45" s="215" t="str">
        <f>IF(AO43="","",VLOOKUP(AO43,'[1]シフト記号表（勤務時間帯）'!$C$6:$U$35,19,FALSE))</f>
        <v/>
      </c>
      <c r="AP45" s="215" t="str">
        <f>IF(AP43="","",VLOOKUP(AP43,'[1]シフト記号表（勤務時間帯）'!$C$6:$U$35,19,FALSE))</f>
        <v/>
      </c>
      <c r="AQ45" s="215" t="str">
        <f>IF(AQ43="","",VLOOKUP(AQ43,'[1]シフト記号表（勤務時間帯）'!$C$6:$U$35,19,FALSE))</f>
        <v/>
      </c>
      <c r="AR45" s="215" t="str">
        <f>IF(AR43="","",VLOOKUP(AR43,'[1]シフト記号表（勤務時間帯）'!$C$6:$U$35,19,FALSE))</f>
        <v/>
      </c>
      <c r="AS45" s="215" t="str">
        <f>IF(AS43="","",VLOOKUP(AS43,'[1]シフト記号表（勤務時間帯）'!$C$6:$U$35,19,FALSE))</f>
        <v/>
      </c>
      <c r="AT45" s="216" t="str">
        <f>IF(AT43="","",VLOOKUP(AT43,'[1]シフト記号表（勤務時間帯）'!$C$6:$U$35,19,FALSE))</f>
        <v/>
      </c>
      <c r="AU45" s="214" t="str">
        <f>IF(AU43="","",VLOOKUP(AU43,'[1]シフト記号表（勤務時間帯）'!$C$6:$U$35,19,FALSE))</f>
        <v/>
      </c>
      <c r="AV45" s="215" t="str">
        <f>IF(AV43="","",VLOOKUP(AV43,'[1]シフト記号表（勤務時間帯）'!$C$6:$U$35,19,FALSE))</f>
        <v/>
      </c>
      <c r="AW45" s="215" t="str">
        <f>IF(AW43="","",VLOOKUP(AW43,'[1]シフト記号表（勤務時間帯）'!$C$6:$U$35,19,FALSE))</f>
        <v/>
      </c>
      <c r="AX45" s="1033">
        <f>IF($BB$3="４週",SUM(S45:AT45),IF($BB$3="暦月",SUM(S45:AW45),""))</f>
        <v>0</v>
      </c>
      <c r="AY45" s="1034"/>
      <c r="AZ45" s="1035">
        <f>IF($BB$3="４週",AX45/4,IF($BB$3="暦月",シフト表!AX45/(シフト表!$BB$8/7),""))</f>
        <v>0</v>
      </c>
      <c r="BA45" s="1036"/>
      <c r="BB45" s="1053"/>
      <c r="BC45" s="1054"/>
      <c r="BD45" s="1054"/>
      <c r="BE45" s="1054"/>
      <c r="BF45" s="1055"/>
    </row>
    <row r="46" spans="2:58" ht="20.25" customHeight="1" x14ac:dyDescent="0.15">
      <c r="B46" s="1059">
        <f>B43+1</f>
        <v>9</v>
      </c>
      <c r="C46" s="1061"/>
      <c r="D46" s="1062"/>
      <c r="E46" s="1063"/>
      <c r="F46" s="217"/>
      <c r="G46" s="969"/>
      <c r="H46" s="972"/>
      <c r="I46" s="973"/>
      <c r="J46" s="973"/>
      <c r="K46" s="974"/>
      <c r="L46" s="976"/>
      <c r="M46" s="977"/>
      <c r="N46" s="977"/>
      <c r="O46" s="978"/>
      <c r="P46" s="985" t="s">
        <v>273</v>
      </c>
      <c r="Q46" s="986"/>
      <c r="R46" s="987"/>
      <c r="S46" s="206"/>
      <c r="T46" s="207"/>
      <c r="U46" s="207"/>
      <c r="V46" s="207"/>
      <c r="W46" s="207"/>
      <c r="X46" s="207"/>
      <c r="Y46" s="208"/>
      <c r="Z46" s="206"/>
      <c r="AA46" s="207"/>
      <c r="AB46" s="207"/>
      <c r="AC46" s="207"/>
      <c r="AD46" s="207"/>
      <c r="AE46" s="207"/>
      <c r="AF46" s="208"/>
      <c r="AG46" s="206"/>
      <c r="AH46" s="207"/>
      <c r="AI46" s="207"/>
      <c r="AJ46" s="207"/>
      <c r="AK46" s="207"/>
      <c r="AL46" s="207"/>
      <c r="AM46" s="208"/>
      <c r="AN46" s="206"/>
      <c r="AO46" s="207"/>
      <c r="AP46" s="207"/>
      <c r="AQ46" s="207"/>
      <c r="AR46" s="207"/>
      <c r="AS46" s="207"/>
      <c r="AT46" s="208"/>
      <c r="AU46" s="206"/>
      <c r="AV46" s="207"/>
      <c r="AW46" s="207"/>
      <c r="AX46" s="1014"/>
      <c r="AY46" s="1015"/>
      <c r="AZ46" s="1016"/>
      <c r="BA46" s="1017"/>
      <c r="BB46" s="1047"/>
      <c r="BC46" s="1048"/>
      <c r="BD46" s="1048"/>
      <c r="BE46" s="1048"/>
      <c r="BF46" s="1049"/>
    </row>
    <row r="47" spans="2:58" ht="20.25" customHeight="1" x14ac:dyDescent="0.15">
      <c r="B47" s="1059"/>
      <c r="C47" s="1064"/>
      <c r="D47" s="1065"/>
      <c r="E47" s="1066"/>
      <c r="F47" s="209"/>
      <c r="G47" s="970"/>
      <c r="H47" s="975"/>
      <c r="I47" s="973"/>
      <c r="J47" s="973"/>
      <c r="K47" s="974"/>
      <c r="L47" s="979"/>
      <c r="M47" s="980"/>
      <c r="N47" s="980"/>
      <c r="O47" s="981"/>
      <c r="P47" s="1023" t="s">
        <v>274</v>
      </c>
      <c r="Q47" s="1024"/>
      <c r="R47" s="1025"/>
      <c r="S47" s="210" t="str">
        <f>IF(S46="","",VLOOKUP(S46,'[1]シフト記号表（勤務時間帯）'!$C$6:$K$35,9,FALSE))</f>
        <v/>
      </c>
      <c r="T47" s="211" t="str">
        <f>IF(T46="","",VLOOKUP(T46,'[1]シフト記号表（勤務時間帯）'!$C$6:$K$35,9,FALSE))</f>
        <v/>
      </c>
      <c r="U47" s="211" t="str">
        <f>IF(U46="","",VLOOKUP(U46,'[1]シフト記号表（勤務時間帯）'!$C$6:$K$35,9,FALSE))</f>
        <v/>
      </c>
      <c r="V47" s="211" t="str">
        <f>IF(V46="","",VLOOKUP(V46,'[1]シフト記号表（勤務時間帯）'!$C$6:$K$35,9,FALSE))</f>
        <v/>
      </c>
      <c r="W47" s="211" t="str">
        <f>IF(W46="","",VLOOKUP(W46,'[1]シフト記号表（勤務時間帯）'!$C$6:$K$35,9,FALSE))</f>
        <v/>
      </c>
      <c r="X47" s="211" t="str">
        <f>IF(X46="","",VLOOKUP(X46,'[1]シフト記号表（勤務時間帯）'!$C$6:$K$35,9,FALSE))</f>
        <v/>
      </c>
      <c r="Y47" s="212" t="str">
        <f>IF(Y46="","",VLOOKUP(Y46,'[1]シフト記号表（勤務時間帯）'!$C$6:$K$35,9,FALSE))</f>
        <v/>
      </c>
      <c r="Z47" s="210" t="str">
        <f>IF(Z46="","",VLOOKUP(Z46,'[1]シフト記号表（勤務時間帯）'!$C$6:$K$35,9,FALSE))</f>
        <v/>
      </c>
      <c r="AA47" s="211" t="str">
        <f>IF(AA46="","",VLOOKUP(AA46,'[1]シフト記号表（勤務時間帯）'!$C$6:$K$35,9,FALSE))</f>
        <v/>
      </c>
      <c r="AB47" s="211" t="str">
        <f>IF(AB46="","",VLOOKUP(AB46,'[1]シフト記号表（勤務時間帯）'!$C$6:$K$35,9,FALSE))</f>
        <v/>
      </c>
      <c r="AC47" s="211" t="str">
        <f>IF(AC46="","",VLOOKUP(AC46,'[1]シフト記号表（勤務時間帯）'!$C$6:$K$35,9,FALSE))</f>
        <v/>
      </c>
      <c r="AD47" s="211" t="str">
        <f>IF(AD46="","",VLOOKUP(AD46,'[1]シフト記号表（勤務時間帯）'!$C$6:$K$35,9,FALSE))</f>
        <v/>
      </c>
      <c r="AE47" s="211" t="str">
        <f>IF(AE46="","",VLOOKUP(AE46,'[1]シフト記号表（勤務時間帯）'!$C$6:$K$35,9,FALSE))</f>
        <v/>
      </c>
      <c r="AF47" s="212" t="str">
        <f>IF(AF46="","",VLOOKUP(AF46,'[1]シフト記号表（勤務時間帯）'!$C$6:$K$35,9,FALSE))</f>
        <v/>
      </c>
      <c r="AG47" s="210" t="str">
        <f>IF(AG46="","",VLOOKUP(AG46,'[1]シフト記号表（勤務時間帯）'!$C$6:$K$35,9,FALSE))</f>
        <v/>
      </c>
      <c r="AH47" s="211" t="str">
        <f>IF(AH46="","",VLOOKUP(AH46,'[1]シフト記号表（勤務時間帯）'!$C$6:$K$35,9,FALSE))</f>
        <v/>
      </c>
      <c r="AI47" s="211" t="str">
        <f>IF(AI46="","",VLOOKUP(AI46,'[1]シフト記号表（勤務時間帯）'!$C$6:$K$35,9,FALSE))</f>
        <v/>
      </c>
      <c r="AJ47" s="211" t="str">
        <f>IF(AJ46="","",VLOOKUP(AJ46,'[1]シフト記号表（勤務時間帯）'!$C$6:$K$35,9,FALSE))</f>
        <v/>
      </c>
      <c r="AK47" s="211" t="str">
        <f>IF(AK46="","",VLOOKUP(AK46,'[1]シフト記号表（勤務時間帯）'!$C$6:$K$35,9,FALSE))</f>
        <v/>
      </c>
      <c r="AL47" s="211" t="str">
        <f>IF(AL46="","",VLOOKUP(AL46,'[1]シフト記号表（勤務時間帯）'!$C$6:$K$35,9,FALSE))</f>
        <v/>
      </c>
      <c r="AM47" s="212" t="str">
        <f>IF(AM46="","",VLOOKUP(AM46,'[1]シフト記号表（勤務時間帯）'!$C$6:$K$35,9,FALSE))</f>
        <v/>
      </c>
      <c r="AN47" s="210" t="str">
        <f>IF(AN46="","",VLOOKUP(AN46,'[1]シフト記号表（勤務時間帯）'!$C$6:$K$35,9,FALSE))</f>
        <v/>
      </c>
      <c r="AO47" s="211" t="str">
        <f>IF(AO46="","",VLOOKUP(AO46,'[1]シフト記号表（勤務時間帯）'!$C$6:$K$35,9,FALSE))</f>
        <v/>
      </c>
      <c r="AP47" s="211" t="str">
        <f>IF(AP46="","",VLOOKUP(AP46,'[1]シフト記号表（勤務時間帯）'!$C$6:$K$35,9,FALSE))</f>
        <v/>
      </c>
      <c r="AQ47" s="211" t="str">
        <f>IF(AQ46="","",VLOOKUP(AQ46,'[1]シフト記号表（勤務時間帯）'!$C$6:$K$35,9,FALSE))</f>
        <v/>
      </c>
      <c r="AR47" s="211" t="str">
        <f>IF(AR46="","",VLOOKUP(AR46,'[1]シフト記号表（勤務時間帯）'!$C$6:$K$35,9,FALSE))</f>
        <v/>
      </c>
      <c r="AS47" s="211" t="str">
        <f>IF(AS46="","",VLOOKUP(AS46,'[1]シフト記号表（勤務時間帯）'!$C$6:$K$35,9,FALSE))</f>
        <v/>
      </c>
      <c r="AT47" s="212" t="str">
        <f>IF(AT46="","",VLOOKUP(AT46,'[1]シフト記号表（勤務時間帯）'!$C$6:$K$35,9,FALSE))</f>
        <v/>
      </c>
      <c r="AU47" s="210" t="str">
        <f>IF(AU46="","",VLOOKUP(AU46,'[1]シフト記号表（勤務時間帯）'!$C$6:$K$35,9,FALSE))</f>
        <v/>
      </c>
      <c r="AV47" s="211" t="str">
        <f>IF(AV46="","",VLOOKUP(AV46,'[1]シフト記号表（勤務時間帯）'!$C$6:$K$35,9,FALSE))</f>
        <v/>
      </c>
      <c r="AW47" s="211" t="str">
        <f>IF(AW46="","",VLOOKUP(AW46,'[1]シフト記号表（勤務時間帯）'!$C$6:$K$35,9,FALSE))</f>
        <v/>
      </c>
      <c r="AX47" s="1026">
        <f>IF($BB$3="４週",SUM(S47:AT47),IF($BB$3="暦月",SUM(S47:AW47),""))</f>
        <v>0</v>
      </c>
      <c r="AY47" s="1027"/>
      <c r="AZ47" s="1028">
        <f>IF($BB$3="４週",AX47/4,IF($BB$3="暦月",シフト表!AX47/(シフト表!$BB$8/7),""))</f>
        <v>0</v>
      </c>
      <c r="BA47" s="1029"/>
      <c r="BB47" s="1050"/>
      <c r="BC47" s="1051"/>
      <c r="BD47" s="1051"/>
      <c r="BE47" s="1051"/>
      <c r="BF47" s="1052"/>
    </row>
    <row r="48" spans="2:58" ht="20.25" customHeight="1" x14ac:dyDescent="0.15">
      <c r="B48" s="1059"/>
      <c r="C48" s="1067"/>
      <c r="D48" s="1068"/>
      <c r="E48" s="1069"/>
      <c r="F48" s="209">
        <f>C46</f>
        <v>0</v>
      </c>
      <c r="G48" s="971"/>
      <c r="H48" s="975"/>
      <c r="I48" s="973"/>
      <c r="J48" s="973"/>
      <c r="K48" s="974"/>
      <c r="L48" s="982"/>
      <c r="M48" s="983"/>
      <c r="N48" s="983"/>
      <c r="O48" s="984"/>
      <c r="P48" s="1056" t="s">
        <v>275</v>
      </c>
      <c r="Q48" s="1057"/>
      <c r="R48" s="1058"/>
      <c r="S48" s="214" t="str">
        <f>IF(S46="","",VLOOKUP(S46,'[1]シフト記号表（勤務時間帯）'!$C$6:$U$35,19,FALSE))</f>
        <v/>
      </c>
      <c r="T48" s="215" t="str">
        <f>IF(T46="","",VLOOKUP(T46,'[1]シフト記号表（勤務時間帯）'!$C$6:$U$35,19,FALSE))</f>
        <v/>
      </c>
      <c r="U48" s="215" t="str">
        <f>IF(U46="","",VLOOKUP(U46,'[1]シフト記号表（勤務時間帯）'!$C$6:$U$35,19,FALSE))</f>
        <v/>
      </c>
      <c r="V48" s="215" t="str">
        <f>IF(V46="","",VLOOKUP(V46,'[1]シフト記号表（勤務時間帯）'!$C$6:$U$35,19,FALSE))</f>
        <v/>
      </c>
      <c r="W48" s="215" t="str">
        <f>IF(W46="","",VLOOKUP(W46,'[1]シフト記号表（勤務時間帯）'!$C$6:$U$35,19,FALSE))</f>
        <v/>
      </c>
      <c r="X48" s="215" t="str">
        <f>IF(X46="","",VLOOKUP(X46,'[1]シフト記号表（勤務時間帯）'!$C$6:$U$35,19,FALSE))</f>
        <v/>
      </c>
      <c r="Y48" s="216" t="str">
        <f>IF(Y46="","",VLOOKUP(Y46,'[1]シフト記号表（勤務時間帯）'!$C$6:$U$35,19,FALSE))</f>
        <v/>
      </c>
      <c r="Z48" s="214" t="str">
        <f>IF(Z46="","",VLOOKUP(Z46,'[1]シフト記号表（勤務時間帯）'!$C$6:$U$35,19,FALSE))</f>
        <v/>
      </c>
      <c r="AA48" s="215" t="str">
        <f>IF(AA46="","",VLOOKUP(AA46,'[1]シフト記号表（勤務時間帯）'!$C$6:$U$35,19,FALSE))</f>
        <v/>
      </c>
      <c r="AB48" s="215" t="str">
        <f>IF(AB46="","",VLOOKUP(AB46,'[1]シフト記号表（勤務時間帯）'!$C$6:$U$35,19,FALSE))</f>
        <v/>
      </c>
      <c r="AC48" s="215" t="str">
        <f>IF(AC46="","",VLOOKUP(AC46,'[1]シフト記号表（勤務時間帯）'!$C$6:$U$35,19,FALSE))</f>
        <v/>
      </c>
      <c r="AD48" s="215" t="str">
        <f>IF(AD46="","",VLOOKUP(AD46,'[1]シフト記号表（勤務時間帯）'!$C$6:$U$35,19,FALSE))</f>
        <v/>
      </c>
      <c r="AE48" s="215" t="str">
        <f>IF(AE46="","",VLOOKUP(AE46,'[1]シフト記号表（勤務時間帯）'!$C$6:$U$35,19,FALSE))</f>
        <v/>
      </c>
      <c r="AF48" s="216" t="str">
        <f>IF(AF46="","",VLOOKUP(AF46,'[1]シフト記号表（勤務時間帯）'!$C$6:$U$35,19,FALSE))</f>
        <v/>
      </c>
      <c r="AG48" s="214" t="str">
        <f>IF(AG46="","",VLOOKUP(AG46,'[1]シフト記号表（勤務時間帯）'!$C$6:$U$35,19,FALSE))</f>
        <v/>
      </c>
      <c r="AH48" s="215" t="str">
        <f>IF(AH46="","",VLOOKUP(AH46,'[1]シフト記号表（勤務時間帯）'!$C$6:$U$35,19,FALSE))</f>
        <v/>
      </c>
      <c r="AI48" s="215" t="str">
        <f>IF(AI46="","",VLOOKUP(AI46,'[1]シフト記号表（勤務時間帯）'!$C$6:$U$35,19,FALSE))</f>
        <v/>
      </c>
      <c r="AJ48" s="215" t="str">
        <f>IF(AJ46="","",VLOOKUP(AJ46,'[1]シフト記号表（勤務時間帯）'!$C$6:$U$35,19,FALSE))</f>
        <v/>
      </c>
      <c r="AK48" s="215" t="str">
        <f>IF(AK46="","",VLOOKUP(AK46,'[1]シフト記号表（勤務時間帯）'!$C$6:$U$35,19,FALSE))</f>
        <v/>
      </c>
      <c r="AL48" s="215" t="str">
        <f>IF(AL46="","",VLOOKUP(AL46,'[1]シフト記号表（勤務時間帯）'!$C$6:$U$35,19,FALSE))</f>
        <v/>
      </c>
      <c r="AM48" s="216" t="str">
        <f>IF(AM46="","",VLOOKUP(AM46,'[1]シフト記号表（勤務時間帯）'!$C$6:$U$35,19,FALSE))</f>
        <v/>
      </c>
      <c r="AN48" s="214" t="str">
        <f>IF(AN46="","",VLOOKUP(AN46,'[1]シフト記号表（勤務時間帯）'!$C$6:$U$35,19,FALSE))</f>
        <v/>
      </c>
      <c r="AO48" s="215" t="str">
        <f>IF(AO46="","",VLOOKUP(AO46,'[1]シフト記号表（勤務時間帯）'!$C$6:$U$35,19,FALSE))</f>
        <v/>
      </c>
      <c r="AP48" s="215" t="str">
        <f>IF(AP46="","",VLOOKUP(AP46,'[1]シフト記号表（勤務時間帯）'!$C$6:$U$35,19,FALSE))</f>
        <v/>
      </c>
      <c r="AQ48" s="215" t="str">
        <f>IF(AQ46="","",VLOOKUP(AQ46,'[1]シフト記号表（勤務時間帯）'!$C$6:$U$35,19,FALSE))</f>
        <v/>
      </c>
      <c r="AR48" s="215" t="str">
        <f>IF(AR46="","",VLOOKUP(AR46,'[1]シフト記号表（勤務時間帯）'!$C$6:$U$35,19,FALSE))</f>
        <v/>
      </c>
      <c r="AS48" s="215" t="str">
        <f>IF(AS46="","",VLOOKUP(AS46,'[1]シフト記号表（勤務時間帯）'!$C$6:$U$35,19,FALSE))</f>
        <v/>
      </c>
      <c r="AT48" s="216" t="str">
        <f>IF(AT46="","",VLOOKUP(AT46,'[1]シフト記号表（勤務時間帯）'!$C$6:$U$35,19,FALSE))</f>
        <v/>
      </c>
      <c r="AU48" s="214" t="str">
        <f>IF(AU46="","",VLOOKUP(AU46,'[1]シフト記号表（勤務時間帯）'!$C$6:$U$35,19,FALSE))</f>
        <v/>
      </c>
      <c r="AV48" s="215" t="str">
        <f>IF(AV46="","",VLOOKUP(AV46,'[1]シフト記号表（勤務時間帯）'!$C$6:$U$35,19,FALSE))</f>
        <v/>
      </c>
      <c r="AW48" s="215" t="str">
        <f>IF(AW46="","",VLOOKUP(AW46,'[1]シフト記号表（勤務時間帯）'!$C$6:$U$35,19,FALSE))</f>
        <v/>
      </c>
      <c r="AX48" s="1033">
        <f>IF($BB$3="４週",SUM(S48:AT48),IF($BB$3="暦月",SUM(S48:AW48),""))</f>
        <v>0</v>
      </c>
      <c r="AY48" s="1034"/>
      <c r="AZ48" s="1035">
        <f>IF($BB$3="４週",AX48/4,IF($BB$3="暦月",シフト表!AX48/(シフト表!$BB$8/7),""))</f>
        <v>0</v>
      </c>
      <c r="BA48" s="1036"/>
      <c r="BB48" s="1053"/>
      <c r="BC48" s="1054"/>
      <c r="BD48" s="1054"/>
      <c r="BE48" s="1054"/>
      <c r="BF48" s="1055"/>
    </row>
    <row r="49" spans="2:58" ht="20.25" customHeight="1" x14ac:dyDescent="0.15">
      <c r="B49" s="1059">
        <f>B46+1</f>
        <v>10</v>
      </c>
      <c r="C49" s="1061"/>
      <c r="D49" s="1062"/>
      <c r="E49" s="1063"/>
      <c r="F49" s="217"/>
      <c r="G49" s="969"/>
      <c r="H49" s="972"/>
      <c r="I49" s="973"/>
      <c r="J49" s="973"/>
      <c r="K49" s="974"/>
      <c r="L49" s="976"/>
      <c r="M49" s="977"/>
      <c r="N49" s="977"/>
      <c r="O49" s="978"/>
      <c r="P49" s="985" t="s">
        <v>273</v>
      </c>
      <c r="Q49" s="986"/>
      <c r="R49" s="987"/>
      <c r="S49" s="206"/>
      <c r="T49" s="207"/>
      <c r="U49" s="207"/>
      <c r="V49" s="207"/>
      <c r="W49" s="207"/>
      <c r="X49" s="207"/>
      <c r="Y49" s="208"/>
      <c r="Z49" s="206"/>
      <c r="AA49" s="207"/>
      <c r="AB49" s="207"/>
      <c r="AC49" s="207"/>
      <c r="AD49" s="207"/>
      <c r="AE49" s="207"/>
      <c r="AF49" s="208"/>
      <c r="AG49" s="206"/>
      <c r="AH49" s="207"/>
      <c r="AI49" s="207"/>
      <c r="AJ49" s="207"/>
      <c r="AK49" s="207"/>
      <c r="AL49" s="207"/>
      <c r="AM49" s="208"/>
      <c r="AN49" s="206"/>
      <c r="AO49" s="207"/>
      <c r="AP49" s="207"/>
      <c r="AQ49" s="207"/>
      <c r="AR49" s="207"/>
      <c r="AS49" s="207"/>
      <c r="AT49" s="208"/>
      <c r="AU49" s="206"/>
      <c r="AV49" s="207"/>
      <c r="AW49" s="207"/>
      <c r="AX49" s="1014"/>
      <c r="AY49" s="1015"/>
      <c r="AZ49" s="1016"/>
      <c r="BA49" s="1017"/>
      <c r="BB49" s="1047"/>
      <c r="BC49" s="1048"/>
      <c r="BD49" s="1048"/>
      <c r="BE49" s="1048"/>
      <c r="BF49" s="1049"/>
    </row>
    <row r="50" spans="2:58" ht="20.25" customHeight="1" x14ac:dyDescent="0.15">
      <c r="B50" s="1059"/>
      <c r="C50" s="1064"/>
      <c r="D50" s="1065"/>
      <c r="E50" s="1066"/>
      <c r="F50" s="209"/>
      <c r="G50" s="970"/>
      <c r="H50" s="975"/>
      <c r="I50" s="973"/>
      <c r="J50" s="973"/>
      <c r="K50" s="974"/>
      <c r="L50" s="979"/>
      <c r="M50" s="980"/>
      <c r="N50" s="980"/>
      <c r="O50" s="981"/>
      <c r="P50" s="1023" t="s">
        <v>274</v>
      </c>
      <c r="Q50" s="1024"/>
      <c r="R50" s="1025"/>
      <c r="S50" s="210" t="str">
        <f>IF(S49="","",VLOOKUP(S49,'[1]シフト記号表（勤務時間帯）'!$C$6:$K$35,9,FALSE))</f>
        <v/>
      </c>
      <c r="T50" s="211" t="str">
        <f>IF(T49="","",VLOOKUP(T49,'[1]シフト記号表（勤務時間帯）'!$C$6:$K$35,9,FALSE))</f>
        <v/>
      </c>
      <c r="U50" s="211" t="str">
        <f>IF(U49="","",VLOOKUP(U49,'[1]シフト記号表（勤務時間帯）'!$C$6:$K$35,9,FALSE))</f>
        <v/>
      </c>
      <c r="V50" s="211" t="str">
        <f>IF(V49="","",VLOOKUP(V49,'[1]シフト記号表（勤務時間帯）'!$C$6:$K$35,9,FALSE))</f>
        <v/>
      </c>
      <c r="W50" s="211" t="str">
        <f>IF(W49="","",VLOOKUP(W49,'[1]シフト記号表（勤務時間帯）'!$C$6:$K$35,9,FALSE))</f>
        <v/>
      </c>
      <c r="X50" s="211" t="str">
        <f>IF(X49="","",VLOOKUP(X49,'[1]シフト記号表（勤務時間帯）'!$C$6:$K$35,9,FALSE))</f>
        <v/>
      </c>
      <c r="Y50" s="212" t="str">
        <f>IF(Y49="","",VLOOKUP(Y49,'[1]シフト記号表（勤務時間帯）'!$C$6:$K$35,9,FALSE))</f>
        <v/>
      </c>
      <c r="Z50" s="210" t="str">
        <f>IF(Z49="","",VLOOKUP(Z49,'[1]シフト記号表（勤務時間帯）'!$C$6:$K$35,9,FALSE))</f>
        <v/>
      </c>
      <c r="AA50" s="211" t="str">
        <f>IF(AA49="","",VLOOKUP(AA49,'[1]シフト記号表（勤務時間帯）'!$C$6:$K$35,9,FALSE))</f>
        <v/>
      </c>
      <c r="AB50" s="211" t="str">
        <f>IF(AB49="","",VLOOKUP(AB49,'[1]シフト記号表（勤務時間帯）'!$C$6:$K$35,9,FALSE))</f>
        <v/>
      </c>
      <c r="AC50" s="211" t="str">
        <f>IF(AC49="","",VLOOKUP(AC49,'[1]シフト記号表（勤務時間帯）'!$C$6:$K$35,9,FALSE))</f>
        <v/>
      </c>
      <c r="AD50" s="211" t="str">
        <f>IF(AD49="","",VLOOKUP(AD49,'[1]シフト記号表（勤務時間帯）'!$C$6:$K$35,9,FALSE))</f>
        <v/>
      </c>
      <c r="AE50" s="211" t="str">
        <f>IF(AE49="","",VLOOKUP(AE49,'[1]シフト記号表（勤務時間帯）'!$C$6:$K$35,9,FALSE))</f>
        <v/>
      </c>
      <c r="AF50" s="212" t="str">
        <f>IF(AF49="","",VLOOKUP(AF49,'[1]シフト記号表（勤務時間帯）'!$C$6:$K$35,9,FALSE))</f>
        <v/>
      </c>
      <c r="AG50" s="210" t="str">
        <f>IF(AG49="","",VLOOKUP(AG49,'[1]シフト記号表（勤務時間帯）'!$C$6:$K$35,9,FALSE))</f>
        <v/>
      </c>
      <c r="AH50" s="211" t="str">
        <f>IF(AH49="","",VLOOKUP(AH49,'[1]シフト記号表（勤務時間帯）'!$C$6:$K$35,9,FALSE))</f>
        <v/>
      </c>
      <c r="AI50" s="211" t="str">
        <f>IF(AI49="","",VLOOKUP(AI49,'[1]シフト記号表（勤務時間帯）'!$C$6:$K$35,9,FALSE))</f>
        <v/>
      </c>
      <c r="AJ50" s="211" t="str">
        <f>IF(AJ49="","",VLOOKUP(AJ49,'[1]シフト記号表（勤務時間帯）'!$C$6:$K$35,9,FALSE))</f>
        <v/>
      </c>
      <c r="AK50" s="211" t="str">
        <f>IF(AK49="","",VLOOKUP(AK49,'[1]シフト記号表（勤務時間帯）'!$C$6:$K$35,9,FALSE))</f>
        <v/>
      </c>
      <c r="AL50" s="211" t="str">
        <f>IF(AL49="","",VLOOKUP(AL49,'[1]シフト記号表（勤務時間帯）'!$C$6:$K$35,9,FALSE))</f>
        <v/>
      </c>
      <c r="AM50" s="212" t="str">
        <f>IF(AM49="","",VLOOKUP(AM49,'[1]シフト記号表（勤務時間帯）'!$C$6:$K$35,9,FALSE))</f>
        <v/>
      </c>
      <c r="AN50" s="210" t="str">
        <f>IF(AN49="","",VLOOKUP(AN49,'[1]シフト記号表（勤務時間帯）'!$C$6:$K$35,9,FALSE))</f>
        <v/>
      </c>
      <c r="AO50" s="211" t="str">
        <f>IF(AO49="","",VLOOKUP(AO49,'[1]シフト記号表（勤務時間帯）'!$C$6:$K$35,9,FALSE))</f>
        <v/>
      </c>
      <c r="AP50" s="211" t="str">
        <f>IF(AP49="","",VLOOKUP(AP49,'[1]シフト記号表（勤務時間帯）'!$C$6:$K$35,9,FALSE))</f>
        <v/>
      </c>
      <c r="AQ50" s="211" t="str">
        <f>IF(AQ49="","",VLOOKUP(AQ49,'[1]シフト記号表（勤務時間帯）'!$C$6:$K$35,9,FALSE))</f>
        <v/>
      </c>
      <c r="AR50" s="211" t="str">
        <f>IF(AR49="","",VLOOKUP(AR49,'[1]シフト記号表（勤務時間帯）'!$C$6:$K$35,9,FALSE))</f>
        <v/>
      </c>
      <c r="AS50" s="211" t="str">
        <f>IF(AS49="","",VLOOKUP(AS49,'[1]シフト記号表（勤務時間帯）'!$C$6:$K$35,9,FALSE))</f>
        <v/>
      </c>
      <c r="AT50" s="212" t="str">
        <f>IF(AT49="","",VLOOKUP(AT49,'[1]シフト記号表（勤務時間帯）'!$C$6:$K$35,9,FALSE))</f>
        <v/>
      </c>
      <c r="AU50" s="210" t="str">
        <f>IF(AU49="","",VLOOKUP(AU49,'[1]シフト記号表（勤務時間帯）'!$C$6:$K$35,9,FALSE))</f>
        <v/>
      </c>
      <c r="AV50" s="211" t="str">
        <f>IF(AV49="","",VLOOKUP(AV49,'[1]シフト記号表（勤務時間帯）'!$C$6:$K$35,9,FALSE))</f>
        <v/>
      </c>
      <c r="AW50" s="211" t="str">
        <f>IF(AW49="","",VLOOKUP(AW49,'[1]シフト記号表（勤務時間帯）'!$C$6:$K$35,9,FALSE))</f>
        <v/>
      </c>
      <c r="AX50" s="1026">
        <f>IF($BB$3="４週",SUM(S50:AT50),IF($BB$3="暦月",SUM(S50:AW50),""))</f>
        <v>0</v>
      </c>
      <c r="AY50" s="1027"/>
      <c r="AZ50" s="1028">
        <f>IF($BB$3="４週",AX50/4,IF($BB$3="暦月",シフト表!AX50/(シフト表!$BB$8/7),""))</f>
        <v>0</v>
      </c>
      <c r="BA50" s="1029"/>
      <c r="BB50" s="1050"/>
      <c r="BC50" s="1051"/>
      <c r="BD50" s="1051"/>
      <c r="BE50" s="1051"/>
      <c r="BF50" s="1052"/>
    </row>
    <row r="51" spans="2:58" ht="20.25" customHeight="1" x14ac:dyDescent="0.15">
      <c r="B51" s="1059"/>
      <c r="C51" s="1067"/>
      <c r="D51" s="1068"/>
      <c r="E51" s="1069"/>
      <c r="F51" s="209">
        <f>C49</f>
        <v>0</v>
      </c>
      <c r="G51" s="971"/>
      <c r="H51" s="975"/>
      <c r="I51" s="973"/>
      <c r="J51" s="973"/>
      <c r="K51" s="974"/>
      <c r="L51" s="982"/>
      <c r="M51" s="983"/>
      <c r="N51" s="983"/>
      <c r="O51" s="984"/>
      <c r="P51" s="1056" t="s">
        <v>275</v>
      </c>
      <c r="Q51" s="1057"/>
      <c r="R51" s="1058"/>
      <c r="S51" s="214" t="str">
        <f>IF(S49="","",VLOOKUP(S49,'[1]シフト記号表（勤務時間帯）'!$C$6:$U$35,19,FALSE))</f>
        <v/>
      </c>
      <c r="T51" s="215" t="str">
        <f>IF(T49="","",VLOOKUP(T49,'[1]シフト記号表（勤務時間帯）'!$C$6:$U$35,19,FALSE))</f>
        <v/>
      </c>
      <c r="U51" s="215" t="str">
        <f>IF(U49="","",VLOOKUP(U49,'[1]シフト記号表（勤務時間帯）'!$C$6:$U$35,19,FALSE))</f>
        <v/>
      </c>
      <c r="V51" s="215" t="str">
        <f>IF(V49="","",VLOOKUP(V49,'[1]シフト記号表（勤務時間帯）'!$C$6:$U$35,19,FALSE))</f>
        <v/>
      </c>
      <c r="W51" s="215" t="str">
        <f>IF(W49="","",VLOOKUP(W49,'[1]シフト記号表（勤務時間帯）'!$C$6:$U$35,19,FALSE))</f>
        <v/>
      </c>
      <c r="X51" s="215" t="str">
        <f>IF(X49="","",VLOOKUP(X49,'[1]シフト記号表（勤務時間帯）'!$C$6:$U$35,19,FALSE))</f>
        <v/>
      </c>
      <c r="Y51" s="216" t="str">
        <f>IF(Y49="","",VLOOKUP(Y49,'[1]シフト記号表（勤務時間帯）'!$C$6:$U$35,19,FALSE))</f>
        <v/>
      </c>
      <c r="Z51" s="214" t="str">
        <f>IF(Z49="","",VLOOKUP(Z49,'[1]シフト記号表（勤務時間帯）'!$C$6:$U$35,19,FALSE))</f>
        <v/>
      </c>
      <c r="AA51" s="215" t="str">
        <f>IF(AA49="","",VLOOKUP(AA49,'[1]シフト記号表（勤務時間帯）'!$C$6:$U$35,19,FALSE))</f>
        <v/>
      </c>
      <c r="AB51" s="215" t="str">
        <f>IF(AB49="","",VLOOKUP(AB49,'[1]シフト記号表（勤務時間帯）'!$C$6:$U$35,19,FALSE))</f>
        <v/>
      </c>
      <c r="AC51" s="215" t="str">
        <f>IF(AC49="","",VLOOKUP(AC49,'[1]シフト記号表（勤務時間帯）'!$C$6:$U$35,19,FALSE))</f>
        <v/>
      </c>
      <c r="AD51" s="215" t="str">
        <f>IF(AD49="","",VLOOKUP(AD49,'[1]シフト記号表（勤務時間帯）'!$C$6:$U$35,19,FALSE))</f>
        <v/>
      </c>
      <c r="AE51" s="215" t="str">
        <f>IF(AE49="","",VLOOKUP(AE49,'[1]シフト記号表（勤務時間帯）'!$C$6:$U$35,19,FALSE))</f>
        <v/>
      </c>
      <c r="AF51" s="216" t="str">
        <f>IF(AF49="","",VLOOKUP(AF49,'[1]シフト記号表（勤務時間帯）'!$C$6:$U$35,19,FALSE))</f>
        <v/>
      </c>
      <c r="AG51" s="214" t="str">
        <f>IF(AG49="","",VLOOKUP(AG49,'[1]シフト記号表（勤務時間帯）'!$C$6:$U$35,19,FALSE))</f>
        <v/>
      </c>
      <c r="AH51" s="215" t="str">
        <f>IF(AH49="","",VLOOKUP(AH49,'[1]シフト記号表（勤務時間帯）'!$C$6:$U$35,19,FALSE))</f>
        <v/>
      </c>
      <c r="AI51" s="215" t="str">
        <f>IF(AI49="","",VLOOKUP(AI49,'[1]シフト記号表（勤務時間帯）'!$C$6:$U$35,19,FALSE))</f>
        <v/>
      </c>
      <c r="AJ51" s="215" t="str">
        <f>IF(AJ49="","",VLOOKUP(AJ49,'[1]シフト記号表（勤務時間帯）'!$C$6:$U$35,19,FALSE))</f>
        <v/>
      </c>
      <c r="AK51" s="215" t="str">
        <f>IF(AK49="","",VLOOKUP(AK49,'[1]シフト記号表（勤務時間帯）'!$C$6:$U$35,19,FALSE))</f>
        <v/>
      </c>
      <c r="AL51" s="215" t="str">
        <f>IF(AL49="","",VLOOKUP(AL49,'[1]シフト記号表（勤務時間帯）'!$C$6:$U$35,19,FALSE))</f>
        <v/>
      </c>
      <c r="AM51" s="216" t="str">
        <f>IF(AM49="","",VLOOKUP(AM49,'[1]シフト記号表（勤務時間帯）'!$C$6:$U$35,19,FALSE))</f>
        <v/>
      </c>
      <c r="AN51" s="214" t="str">
        <f>IF(AN49="","",VLOOKUP(AN49,'[1]シフト記号表（勤務時間帯）'!$C$6:$U$35,19,FALSE))</f>
        <v/>
      </c>
      <c r="AO51" s="215" t="str">
        <f>IF(AO49="","",VLOOKUP(AO49,'[1]シフト記号表（勤務時間帯）'!$C$6:$U$35,19,FALSE))</f>
        <v/>
      </c>
      <c r="AP51" s="215" t="str">
        <f>IF(AP49="","",VLOOKUP(AP49,'[1]シフト記号表（勤務時間帯）'!$C$6:$U$35,19,FALSE))</f>
        <v/>
      </c>
      <c r="AQ51" s="215" t="str">
        <f>IF(AQ49="","",VLOOKUP(AQ49,'[1]シフト記号表（勤務時間帯）'!$C$6:$U$35,19,FALSE))</f>
        <v/>
      </c>
      <c r="AR51" s="215" t="str">
        <f>IF(AR49="","",VLOOKUP(AR49,'[1]シフト記号表（勤務時間帯）'!$C$6:$U$35,19,FALSE))</f>
        <v/>
      </c>
      <c r="AS51" s="215" t="str">
        <f>IF(AS49="","",VLOOKUP(AS49,'[1]シフト記号表（勤務時間帯）'!$C$6:$U$35,19,FALSE))</f>
        <v/>
      </c>
      <c r="AT51" s="216" t="str">
        <f>IF(AT49="","",VLOOKUP(AT49,'[1]シフト記号表（勤務時間帯）'!$C$6:$U$35,19,FALSE))</f>
        <v/>
      </c>
      <c r="AU51" s="214" t="str">
        <f>IF(AU49="","",VLOOKUP(AU49,'[1]シフト記号表（勤務時間帯）'!$C$6:$U$35,19,FALSE))</f>
        <v/>
      </c>
      <c r="AV51" s="215" t="str">
        <f>IF(AV49="","",VLOOKUP(AV49,'[1]シフト記号表（勤務時間帯）'!$C$6:$U$35,19,FALSE))</f>
        <v/>
      </c>
      <c r="AW51" s="215" t="str">
        <f>IF(AW49="","",VLOOKUP(AW49,'[1]シフト記号表（勤務時間帯）'!$C$6:$U$35,19,FALSE))</f>
        <v/>
      </c>
      <c r="AX51" s="1033">
        <f>IF($BB$3="４週",SUM(S51:AT51),IF($BB$3="暦月",SUM(S51:AW51),""))</f>
        <v>0</v>
      </c>
      <c r="AY51" s="1034"/>
      <c r="AZ51" s="1035">
        <f>IF($BB$3="４週",AX51/4,IF($BB$3="暦月",シフト表!AX51/(シフト表!$BB$8/7),""))</f>
        <v>0</v>
      </c>
      <c r="BA51" s="1036"/>
      <c r="BB51" s="1053"/>
      <c r="BC51" s="1054"/>
      <c r="BD51" s="1054"/>
      <c r="BE51" s="1054"/>
      <c r="BF51" s="1055"/>
    </row>
    <row r="52" spans="2:58" ht="20.25" customHeight="1" x14ac:dyDescent="0.15">
      <c r="B52" s="1059">
        <f>B49+1</f>
        <v>11</v>
      </c>
      <c r="C52" s="1061"/>
      <c r="D52" s="1062"/>
      <c r="E52" s="1063"/>
      <c r="F52" s="217"/>
      <c r="G52" s="969"/>
      <c r="H52" s="972"/>
      <c r="I52" s="973"/>
      <c r="J52" s="973"/>
      <c r="K52" s="974"/>
      <c r="L52" s="976"/>
      <c r="M52" s="977"/>
      <c r="N52" s="977"/>
      <c r="O52" s="978"/>
      <c r="P52" s="985" t="s">
        <v>273</v>
      </c>
      <c r="Q52" s="986"/>
      <c r="R52" s="987"/>
      <c r="S52" s="206"/>
      <c r="T52" s="207"/>
      <c r="U52" s="207"/>
      <c r="V52" s="207"/>
      <c r="W52" s="207"/>
      <c r="X52" s="207"/>
      <c r="Y52" s="208"/>
      <c r="Z52" s="206"/>
      <c r="AA52" s="207"/>
      <c r="AB52" s="207"/>
      <c r="AC52" s="207"/>
      <c r="AD52" s="207"/>
      <c r="AE52" s="207"/>
      <c r="AF52" s="208"/>
      <c r="AG52" s="206"/>
      <c r="AH52" s="207"/>
      <c r="AI52" s="207"/>
      <c r="AJ52" s="207"/>
      <c r="AK52" s="207"/>
      <c r="AL52" s="207"/>
      <c r="AM52" s="208"/>
      <c r="AN52" s="206"/>
      <c r="AO52" s="207"/>
      <c r="AP52" s="207"/>
      <c r="AQ52" s="207"/>
      <c r="AR52" s="207"/>
      <c r="AS52" s="207"/>
      <c r="AT52" s="208"/>
      <c r="AU52" s="206"/>
      <c r="AV52" s="207"/>
      <c r="AW52" s="207"/>
      <c r="AX52" s="1014"/>
      <c r="AY52" s="1015"/>
      <c r="AZ52" s="1016"/>
      <c r="BA52" s="1017"/>
      <c r="BB52" s="1047"/>
      <c r="BC52" s="1048"/>
      <c r="BD52" s="1048"/>
      <c r="BE52" s="1048"/>
      <c r="BF52" s="1049"/>
    </row>
    <row r="53" spans="2:58" ht="20.25" customHeight="1" x14ac:dyDescent="0.15">
      <c r="B53" s="1059"/>
      <c r="C53" s="1064"/>
      <c r="D53" s="1065"/>
      <c r="E53" s="1066"/>
      <c r="F53" s="209"/>
      <c r="G53" s="970"/>
      <c r="H53" s="975"/>
      <c r="I53" s="973"/>
      <c r="J53" s="973"/>
      <c r="K53" s="974"/>
      <c r="L53" s="979"/>
      <c r="M53" s="980"/>
      <c r="N53" s="980"/>
      <c r="O53" s="981"/>
      <c r="P53" s="1023" t="s">
        <v>274</v>
      </c>
      <c r="Q53" s="1024"/>
      <c r="R53" s="1025"/>
      <c r="S53" s="210" t="str">
        <f>IF(S52="","",VLOOKUP(S52,'[1]シフト記号表（勤務時間帯）'!$C$6:$K$35,9,FALSE))</f>
        <v/>
      </c>
      <c r="T53" s="211" t="str">
        <f>IF(T52="","",VLOOKUP(T52,'[1]シフト記号表（勤務時間帯）'!$C$6:$K$35,9,FALSE))</f>
        <v/>
      </c>
      <c r="U53" s="211" t="str">
        <f>IF(U52="","",VLOOKUP(U52,'[1]シフト記号表（勤務時間帯）'!$C$6:$K$35,9,FALSE))</f>
        <v/>
      </c>
      <c r="V53" s="211" t="str">
        <f>IF(V52="","",VLOOKUP(V52,'[1]シフト記号表（勤務時間帯）'!$C$6:$K$35,9,FALSE))</f>
        <v/>
      </c>
      <c r="W53" s="211" t="str">
        <f>IF(W52="","",VLOOKUP(W52,'[1]シフト記号表（勤務時間帯）'!$C$6:$K$35,9,FALSE))</f>
        <v/>
      </c>
      <c r="X53" s="211" t="str">
        <f>IF(X52="","",VLOOKUP(X52,'[1]シフト記号表（勤務時間帯）'!$C$6:$K$35,9,FALSE))</f>
        <v/>
      </c>
      <c r="Y53" s="212" t="str">
        <f>IF(Y52="","",VLOOKUP(Y52,'[1]シフト記号表（勤務時間帯）'!$C$6:$K$35,9,FALSE))</f>
        <v/>
      </c>
      <c r="Z53" s="210" t="str">
        <f>IF(Z52="","",VLOOKUP(Z52,'[1]シフト記号表（勤務時間帯）'!$C$6:$K$35,9,FALSE))</f>
        <v/>
      </c>
      <c r="AA53" s="211" t="str">
        <f>IF(AA52="","",VLOOKUP(AA52,'[1]シフト記号表（勤務時間帯）'!$C$6:$K$35,9,FALSE))</f>
        <v/>
      </c>
      <c r="AB53" s="211" t="str">
        <f>IF(AB52="","",VLOOKUP(AB52,'[1]シフト記号表（勤務時間帯）'!$C$6:$K$35,9,FALSE))</f>
        <v/>
      </c>
      <c r="AC53" s="211" t="str">
        <f>IF(AC52="","",VLOOKUP(AC52,'[1]シフト記号表（勤務時間帯）'!$C$6:$K$35,9,FALSE))</f>
        <v/>
      </c>
      <c r="AD53" s="211" t="str">
        <f>IF(AD52="","",VLOOKUP(AD52,'[1]シフト記号表（勤務時間帯）'!$C$6:$K$35,9,FALSE))</f>
        <v/>
      </c>
      <c r="AE53" s="211" t="str">
        <f>IF(AE52="","",VLOOKUP(AE52,'[1]シフト記号表（勤務時間帯）'!$C$6:$K$35,9,FALSE))</f>
        <v/>
      </c>
      <c r="AF53" s="212" t="str">
        <f>IF(AF52="","",VLOOKUP(AF52,'[1]シフト記号表（勤務時間帯）'!$C$6:$K$35,9,FALSE))</f>
        <v/>
      </c>
      <c r="AG53" s="210" t="str">
        <f>IF(AG52="","",VLOOKUP(AG52,'[1]シフト記号表（勤務時間帯）'!$C$6:$K$35,9,FALSE))</f>
        <v/>
      </c>
      <c r="AH53" s="211" t="str">
        <f>IF(AH52="","",VLOOKUP(AH52,'[1]シフト記号表（勤務時間帯）'!$C$6:$K$35,9,FALSE))</f>
        <v/>
      </c>
      <c r="AI53" s="211" t="str">
        <f>IF(AI52="","",VLOOKUP(AI52,'[1]シフト記号表（勤務時間帯）'!$C$6:$K$35,9,FALSE))</f>
        <v/>
      </c>
      <c r="AJ53" s="211" t="str">
        <f>IF(AJ52="","",VLOOKUP(AJ52,'[1]シフト記号表（勤務時間帯）'!$C$6:$K$35,9,FALSE))</f>
        <v/>
      </c>
      <c r="AK53" s="211" t="str">
        <f>IF(AK52="","",VLOOKUP(AK52,'[1]シフト記号表（勤務時間帯）'!$C$6:$K$35,9,FALSE))</f>
        <v/>
      </c>
      <c r="AL53" s="211" t="str">
        <f>IF(AL52="","",VLOOKUP(AL52,'[1]シフト記号表（勤務時間帯）'!$C$6:$K$35,9,FALSE))</f>
        <v/>
      </c>
      <c r="AM53" s="212" t="str">
        <f>IF(AM52="","",VLOOKUP(AM52,'[1]シフト記号表（勤務時間帯）'!$C$6:$K$35,9,FALSE))</f>
        <v/>
      </c>
      <c r="AN53" s="210" t="str">
        <f>IF(AN52="","",VLOOKUP(AN52,'[1]シフト記号表（勤務時間帯）'!$C$6:$K$35,9,FALSE))</f>
        <v/>
      </c>
      <c r="AO53" s="211" t="str">
        <f>IF(AO52="","",VLOOKUP(AO52,'[1]シフト記号表（勤務時間帯）'!$C$6:$K$35,9,FALSE))</f>
        <v/>
      </c>
      <c r="AP53" s="211" t="str">
        <f>IF(AP52="","",VLOOKUP(AP52,'[1]シフト記号表（勤務時間帯）'!$C$6:$K$35,9,FALSE))</f>
        <v/>
      </c>
      <c r="AQ53" s="211" t="str">
        <f>IF(AQ52="","",VLOOKUP(AQ52,'[1]シフト記号表（勤務時間帯）'!$C$6:$K$35,9,FALSE))</f>
        <v/>
      </c>
      <c r="AR53" s="211" t="str">
        <f>IF(AR52="","",VLOOKUP(AR52,'[1]シフト記号表（勤務時間帯）'!$C$6:$K$35,9,FALSE))</f>
        <v/>
      </c>
      <c r="AS53" s="211" t="str">
        <f>IF(AS52="","",VLOOKUP(AS52,'[1]シフト記号表（勤務時間帯）'!$C$6:$K$35,9,FALSE))</f>
        <v/>
      </c>
      <c r="AT53" s="212" t="str">
        <f>IF(AT52="","",VLOOKUP(AT52,'[1]シフト記号表（勤務時間帯）'!$C$6:$K$35,9,FALSE))</f>
        <v/>
      </c>
      <c r="AU53" s="210" t="str">
        <f>IF(AU52="","",VLOOKUP(AU52,'[1]シフト記号表（勤務時間帯）'!$C$6:$K$35,9,FALSE))</f>
        <v/>
      </c>
      <c r="AV53" s="211" t="str">
        <f>IF(AV52="","",VLOOKUP(AV52,'[1]シフト記号表（勤務時間帯）'!$C$6:$K$35,9,FALSE))</f>
        <v/>
      </c>
      <c r="AW53" s="211" t="str">
        <f>IF(AW52="","",VLOOKUP(AW52,'[1]シフト記号表（勤務時間帯）'!$C$6:$K$35,9,FALSE))</f>
        <v/>
      </c>
      <c r="AX53" s="1026">
        <f>IF($BB$3="４週",SUM(S53:AT53),IF($BB$3="暦月",SUM(S53:AW53),""))</f>
        <v>0</v>
      </c>
      <c r="AY53" s="1027"/>
      <c r="AZ53" s="1028">
        <f>IF($BB$3="４週",AX53/4,IF($BB$3="暦月",シフト表!AX53/(シフト表!$BB$8/7),""))</f>
        <v>0</v>
      </c>
      <c r="BA53" s="1029"/>
      <c r="BB53" s="1050"/>
      <c r="BC53" s="1051"/>
      <c r="BD53" s="1051"/>
      <c r="BE53" s="1051"/>
      <c r="BF53" s="1052"/>
    </row>
    <row r="54" spans="2:58" ht="20.25" customHeight="1" x14ac:dyDescent="0.15">
      <c r="B54" s="1059"/>
      <c r="C54" s="1067"/>
      <c r="D54" s="1068"/>
      <c r="E54" s="1069"/>
      <c r="F54" s="209">
        <f>C52</f>
        <v>0</v>
      </c>
      <c r="G54" s="971"/>
      <c r="H54" s="975"/>
      <c r="I54" s="973"/>
      <c r="J54" s="973"/>
      <c r="K54" s="974"/>
      <c r="L54" s="982"/>
      <c r="M54" s="983"/>
      <c r="N54" s="983"/>
      <c r="O54" s="984"/>
      <c r="P54" s="1056" t="s">
        <v>275</v>
      </c>
      <c r="Q54" s="1057"/>
      <c r="R54" s="1058"/>
      <c r="S54" s="214" t="str">
        <f>IF(S52="","",VLOOKUP(S52,'[1]シフト記号表（勤務時間帯）'!$C$6:$U$35,19,FALSE))</f>
        <v/>
      </c>
      <c r="T54" s="215" t="str">
        <f>IF(T52="","",VLOOKUP(T52,'[1]シフト記号表（勤務時間帯）'!$C$6:$U$35,19,FALSE))</f>
        <v/>
      </c>
      <c r="U54" s="215" t="str">
        <f>IF(U52="","",VLOOKUP(U52,'[1]シフト記号表（勤務時間帯）'!$C$6:$U$35,19,FALSE))</f>
        <v/>
      </c>
      <c r="V54" s="215" t="str">
        <f>IF(V52="","",VLOOKUP(V52,'[1]シフト記号表（勤務時間帯）'!$C$6:$U$35,19,FALSE))</f>
        <v/>
      </c>
      <c r="W54" s="215" t="str">
        <f>IF(W52="","",VLOOKUP(W52,'[1]シフト記号表（勤務時間帯）'!$C$6:$U$35,19,FALSE))</f>
        <v/>
      </c>
      <c r="X54" s="215" t="str">
        <f>IF(X52="","",VLOOKUP(X52,'[1]シフト記号表（勤務時間帯）'!$C$6:$U$35,19,FALSE))</f>
        <v/>
      </c>
      <c r="Y54" s="216" t="str">
        <f>IF(Y52="","",VLOOKUP(Y52,'[1]シフト記号表（勤務時間帯）'!$C$6:$U$35,19,FALSE))</f>
        <v/>
      </c>
      <c r="Z54" s="214" t="str">
        <f>IF(Z52="","",VLOOKUP(Z52,'[1]シフト記号表（勤務時間帯）'!$C$6:$U$35,19,FALSE))</f>
        <v/>
      </c>
      <c r="AA54" s="215" t="str">
        <f>IF(AA52="","",VLOOKUP(AA52,'[1]シフト記号表（勤務時間帯）'!$C$6:$U$35,19,FALSE))</f>
        <v/>
      </c>
      <c r="AB54" s="215" t="str">
        <f>IF(AB52="","",VLOOKUP(AB52,'[1]シフト記号表（勤務時間帯）'!$C$6:$U$35,19,FALSE))</f>
        <v/>
      </c>
      <c r="AC54" s="215" t="str">
        <f>IF(AC52="","",VLOOKUP(AC52,'[1]シフト記号表（勤務時間帯）'!$C$6:$U$35,19,FALSE))</f>
        <v/>
      </c>
      <c r="AD54" s="215" t="str">
        <f>IF(AD52="","",VLOOKUP(AD52,'[1]シフト記号表（勤務時間帯）'!$C$6:$U$35,19,FALSE))</f>
        <v/>
      </c>
      <c r="AE54" s="215" t="str">
        <f>IF(AE52="","",VLOOKUP(AE52,'[1]シフト記号表（勤務時間帯）'!$C$6:$U$35,19,FALSE))</f>
        <v/>
      </c>
      <c r="AF54" s="216" t="str">
        <f>IF(AF52="","",VLOOKUP(AF52,'[1]シフト記号表（勤務時間帯）'!$C$6:$U$35,19,FALSE))</f>
        <v/>
      </c>
      <c r="AG54" s="214" t="str">
        <f>IF(AG52="","",VLOOKUP(AG52,'[1]シフト記号表（勤務時間帯）'!$C$6:$U$35,19,FALSE))</f>
        <v/>
      </c>
      <c r="AH54" s="215" t="str">
        <f>IF(AH52="","",VLOOKUP(AH52,'[1]シフト記号表（勤務時間帯）'!$C$6:$U$35,19,FALSE))</f>
        <v/>
      </c>
      <c r="AI54" s="215" t="str">
        <f>IF(AI52="","",VLOOKUP(AI52,'[1]シフト記号表（勤務時間帯）'!$C$6:$U$35,19,FALSE))</f>
        <v/>
      </c>
      <c r="AJ54" s="215" t="str">
        <f>IF(AJ52="","",VLOOKUP(AJ52,'[1]シフト記号表（勤務時間帯）'!$C$6:$U$35,19,FALSE))</f>
        <v/>
      </c>
      <c r="AK54" s="215" t="str">
        <f>IF(AK52="","",VLOOKUP(AK52,'[1]シフト記号表（勤務時間帯）'!$C$6:$U$35,19,FALSE))</f>
        <v/>
      </c>
      <c r="AL54" s="215" t="str">
        <f>IF(AL52="","",VLOOKUP(AL52,'[1]シフト記号表（勤務時間帯）'!$C$6:$U$35,19,FALSE))</f>
        <v/>
      </c>
      <c r="AM54" s="216" t="str">
        <f>IF(AM52="","",VLOOKUP(AM52,'[1]シフト記号表（勤務時間帯）'!$C$6:$U$35,19,FALSE))</f>
        <v/>
      </c>
      <c r="AN54" s="214" t="str">
        <f>IF(AN52="","",VLOOKUP(AN52,'[1]シフト記号表（勤務時間帯）'!$C$6:$U$35,19,FALSE))</f>
        <v/>
      </c>
      <c r="AO54" s="215" t="str">
        <f>IF(AO52="","",VLOOKUP(AO52,'[1]シフト記号表（勤務時間帯）'!$C$6:$U$35,19,FALSE))</f>
        <v/>
      </c>
      <c r="AP54" s="215" t="str">
        <f>IF(AP52="","",VLOOKUP(AP52,'[1]シフト記号表（勤務時間帯）'!$C$6:$U$35,19,FALSE))</f>
        <v/>
      </c>
      <c r="AQ54" s="215" t="str">
        <f>IF(AQ52="","",VLOOKUP(AQ52,'[1]シフト記号表（勤務時間帯）'!$C$6:$U$35,19,FALSE))</f>
        <v/>
      </c>
      <c r="AR54" s="215" t="str">
        <f>IF(AR52="","",VLOOKUP(AR52,'[1]シフト記号表（勤務時間帯）'!$C$6:$U$35,19,FALSE))</f>
        <v/>
      </c>
      <c r="AS54" s="215" t="str">
        <f>IF(AS52="","",VLOOKUP(AS52,'[1]シフト記号表（勤務時間帯）'!$C$6:$U$35,19,FALSE))</f>
        <v/>
      </c>
      <c r="AT54" s="216" t="str">
        <f>IF(AT52="","",VLOOKUP(AT52,'[1]シフト記号表（勤務時間帯）'!$C$6:$U$35,19,FALSE))</f>
        <v/>
      </c>
      <c r="AU54" s="214" t="str">
        <f>IF(AU52="","",VLOOKUP(AU52,'[1]シフト記号表（勤務時間帯）'!$C$6:$U$35,19,FALSE))</f>
        <v/>
      </c>
      <c r="AV54" s="215" t="str">
        <f>IF(AV52="","",VLOOKUP(AV52,'[1]シフト記号表（勤務時間帯）'!$C$6:$U$35,19,FALSE))</f>
        <v/>
      </c>
      <c r="AW54" s="215" t="str">
        <f>IF(AW52="","",VLOOKUP(AW52,'[1]シフト記号表（勤務時間帯）'!$C$6:$U$35,19,FALSE))</f>
        <v/>
      </c>
      <c r="AX54" s="1033">
        <f>IF($BB$3="４週",SUM(S54:AT54),IF($BB$3="暦月",SUM(S54:AW54),""))</f>
        <v>0</v>
      </c>
      <c r="AY54" s="1034"/>
      <c r="AZ54" s="1035">
        <f>IF($BB$3="４週",AX54/4,IF($BB$3="暦月",シフト表!AX54/(シフト表!$BB$8/7),""))</f>
        <v>0</v>
      </c>
      <c r="BA54" s="1036"/>
      <c r="BB54" s="1053"/>
      <c r="BC54" s="1054"/>
      <c r="BD54" s="1054"/>
      <c r="BE54" s="1054"/>
      <c r="BF54" s="1055"/>
    </row>
    <row r="55" spans="2:58" ht="20.25" customHeight="1" x14ac:dyDescent="0.15">
      <c r="B55" s="1059">
        <f>B52+1</f>
        <v>12</v>
      </c>
      <c r="C55" s="1061"/>
      <c r="D55" s="1062"/>
      <c r="E55" s="1063"/>
      <c r="F55" s="217"/>
      <c r="G55" s="969"/>
      <c r="H55" s="972"/>
      <c r="I55" s="973"/>
      <c r="J55" s="973"/>
      <c r="K55" s="974"/>
      <c r="L55" s="976"/>
      <c r="M55" s="977"/>
      <c r="N55" s="977"/>
      <c r="O55" s="978"/>
      <c r="P55" s="985" t="s">
        <v>273</v>
      </c>
      <c r="Q55" s="986"/>
      <c r="R55" s="987"/>
      <c r="S55" s="206"/>
      <c r="T55" s="207"/>
      <c r="U55" s="207"/>
      <c r="V55" s="207"/>
      <c r="W55" s="207"/>
      <c r="X55" s="207"/>
      <c r="Y55" s="208"/>
      <c r="Z55" s="206"/>
      <c r="AA55" s="207"/>
      <c r="AB55" s="207"/>
      <c r="AC55" s="207"/>
      <c r="AD55" s="207"/>
      <c r="AE55" s="207"/>
      <c r="AF55" s="208"/>
      <c r="AG55" s="206"/>
      <c r="AH55" s="207"/>
      <c r="AI55" s="207"/>
      <c r="AJ55" s="207"/>
      <c r="AK55" s="207"/>
      <c r="AL55" s="207"/>
      <c r="AM55" s="208"/>
      <c r="AN55" s="206"/>
      <c r="AO55" s="207"/>
      <c r="AP55" s="207"/>
      <c r="AQ55" s="207"/>
      <c r="AR55" s="207"/>
      <c r="AS55" s="207"/>
      <c r="AT55" s="208"/>
      <c r="AU55" s="206"/>
      <c r="AV55" s="207"/>
      <c r="AW55" s="207"/>
      <c r="AX55" s="1014"/>
      <c r="AY55" s="1015"/>
      <c r="AZ55" s="1016"/>
      <c r="BA55" s="1017"/>
      <c r="BB55" s="1018"/>
      <c r="BC55" s="977"/>
      <c r="BD55" s="977"/>
      <c r="BE55" s="977"/>
      <c r="BF55" s="978"/>
    </row>
    <row r="56" spans="2:58" ht="20.25" customHeight="1" x14ac:dyDescent="0.15">
      <c r="B56" s="1059"/>
      <c r="C56" s="1064"/>
      <c r="D56" s="1065"/>
      <c r="E56" s="1066"/>
      <c r="F56" s="209"/>
      <c r="G56" s="970"/>
      <c r="H56" s="975"/>
      <c r="I56" s="973"/>
      <c r="J56" s="973"/>
      <c r="K56" s="974"/>
      <c r="L56" s="979"/>
      <c r="M56" s="980"/>
      <c r="N56" s="980"/>
      <c r="O56" s="981"/>
      <c r="P56" s="1023" t="s">
        <v>274</v>
      </c>
      <c r="Q56" s="1024"/>
      <c r="R56" s="1025"/>
      <c r="S56" s="210" t="str">
        <f>IF(S55="","",VLOOKUP(S55,'[1]シフト記号表（勤務時間帯）'!$C$6:$K$35,9,FALSE))</f>
        <v/>
      </c>
      <c r="T56" s="211" t="str">
        <f>IF(T55="","",VLOOKUP(T55,'[1]シフト記号表（勤務時間帯）'!$C$6:$K$35,9,FALSE))</f>
        <v/>
      </c>
      <c r="U56" s="211" t="str">
        <f>IF(U55="","",VLOOKUP(U55,'[1]シフト記号表（勤務時間帯）'!$C$6:$K$35,9,FALSE))</f>
        <v/>
      </c>
      <c r="V56" s="211" t="str">
        <f>IF(V55="","",VLOOKUP(V55,'[1]シフト記号表（勤務時間帯）'!$C$6:$K$35,9,FALSE))</f>
        <v/>
      </c>
      <c r="W56" s="211" t="str">
        <f>IF(W55="","",VLOOKUP(W55,'[1]シフト記号表（勤務時間帯）'!$C$6:$K$35,9,FALSE))</f>
        <v/>
      </c>
      <c r="X56" s="211" t="str">
        <f>IF(X55="","",VLOOKUP(X55,'[1]シフト記号表（勤務時間帯）'!$C$6:$K$35,9,FALSE))</f>
        <v/>
      </c>
      <c r="Y56" s="212" t="str">
        <f>IF(Y55="","",VLOOKUP(Y55,'[1]シフト記号表（勤務時間帯）'!$C$6:$K$35,9,FALSE))</f>
        <v/>
      </c>
      <c r="Z56" s="210" t="str">
        <f>IF(Z55="","",VLOOKUP(Z55,'[1]シフト記号表（勤務時間帯）'!$C$6:$K$35,9,FALSE))</f>
        <v/>
      </c>
      <c r="AA56" s="211" t="str">
        <f>IF(AA55="","",VLOOKUP(AA55,'[1]シフト記号表（勤務時間帯）'!$C$6:$K$35,9,FALSE))</f>
        <v/>
      </c>
      <c r="AB56" s="211" t="str">
        <f>IF(AB55="","",VLOOKUP(AB55,'[1]シフト記号表（勤務時間帯）'!$C$6:$K$35,9,FALSE))</f>
        <v/>
      </c>
      <c r="AC56" s="211" t="str">
        <f>IF(AC55="","",VLOOKUP(AC55,'[1]シフト記号表（勤務時間帯）'!$C$6:$K$35,9,FALSE))</f>
        <v/>
      </c>
      <c r="AD56" s="211" t="str">
        <f>IF(AD55="","",VLOOKUP(AD55,'[1]シフト記号表（勤務時間帯）'!$C$6:$K$35,9,FALSE))</f>
        <v/>
      </c>
      <c r="AE56" s="211" t="str">
        <f>IF(AE55="","",VLOOKUP(AE55,'[1]シフト記号表（勤務時間帯）'!$C$6:$K$35,9,FALSE))</f>
        <v/>
      </c>
      <c r="AF56" s="212" t="str">
        <f>IF(AF55="","",VLOOKUP(AF55,'[1]シフト記号表（勤務時間帯）'!$C$6:$K$35,9,FALSE))</f>
        <v/>
      </c>
      <c r="AG56" s="210" t="str">
        <f>IF(AG55="","",VLOOKUP(AG55,'[1]シフト記号表（勤務時間帯）'!$C$6:$K$35,9,FALSE))</f>
        <v/>
      </c>
      <c r="AH56" s="211" t="str">
        <f>IF(AH55="","",VLOOKUP(AH55,'[1]シフト記号表（勤務時間帯）'!$C$6:$K$35,9,FALSE))</f>
        <v/>
      </c>
      <c r="AI56" s="211" t="str">
        <f>IF(AI55="","",VLOOKUP(AI55,'[1]シフト記号表（勤務時間帯）'!$C$6:$K$35,9,FALSE))</f>
        <v/>
      </c>
      <c r="AJ56" s="211" t="str">
        <f>IF(AJ55="","",VLOOKUP(AJ55,'[1]シフト記号表（勤務時間帯）'!$C$6:$K$35,9,FALSE))</f>
        <v/>
      </c>
      <c r="AK56" s="211" t="str">
        <f>IF(AK55="","",VLOOKUP(AK55,'[1]シフト記号表（勤務時間帯）'!$C$6:$K$35,9,FALSE))</f>
        <v/>
      </c>
      <c r="AL56" s="211" t="str">
        <f>IF(AL55="","",VLOOKUP(AL55,'[1]シフト記号表（勤務時間帯）'!$C$6:$K$35,9,FALSE))</f>
        <v/>
      </c>
      <c r="AM56" s="212" t="str">
        <f>IF(AM55="","",VLOOKUP(AM55,'[1]シフト記号表（勤務時間帯）'!$C$6:$K$35,9,FALSE))</f>
        <v/>
      </c>
      <c r="AN56" s="210" t="str">
        <f>IF(AN55="","",VLOOKUP(AN55,'[1]シフト記号表（勤務時間帯）'!$C$6:$K$35,9,FALSE))</f>
        <v/>
      </c>
      <c r="AO56" s="211" t="str">
        <f>IF(AO55="","",VLOOKUP(AO55,'[1]シフト記号表（勤務時間帯）'!$C$6:$K$35,9,FALSE))</f>
        <v/>
      </c>
      <c r="AP56" s="211" t="str">
        <f>IF(AP55="","",VLOOKUP(AP55,'[1]シフト記号表（勤務時間帯）'!$C$6:$K$35,9,FALSE))</f>
        <v/>
      </c>
      <c r="AQ56" s="211" t="str">
        <f>IF(AQ55="","",VLOOKUP(AQ55,'[1]シフト記号表（勤務時間帯）'!$C$6:$K$35,9,FALSE))</f>
        <v/>
      </c>
      <c r="AR56" s="211" t="str">
        <f>IF(AR55="","",VLOOKUP(AR55,'[1]シフト記号表（勤務時間帯）'!$C$6:$K$35,9,FALSE))</f>
        <v/>
      </c>
      <c r="AS56" s="211" t="str">
        <f>IF(AS55="","",VLOOKUP(AS55,'[1]シフト記号表（勤務時間帯）'!$C$6:$K$35,9,FALSE))</f>
        <v/>
      </c>
      <c r="AT56" s="212" t="str">
        <f>IF(AT55="","",VLOOKUP(AT55,'[1]シフト記号表（勤務時間帯）'!$C$6:$K$35,9,FALSE))</f>
        <v/>
      </c>
      <c r="AU56" s="210" t="str">
        <f>IF(AU55="","",VLOOKUP(AU55,'[1]シフト記号表（勤務時間帯）'!$C$6:$K$35,9,FALSE))</f>
        <v/>
      </c>
      <c r="AV56" s="211" t="str">
        <f>IF(AV55="","",VLOOKUP(AV55,'[1]シフト記号表（勤務時間帯）'!$C$6:$K$35,9,FALSE))</f>
        <v/>
      </c>
      <c r="AW56" s="211" t="str">
        <f>IF(AW55="","",VLOOKUP(AW55,'[1]シフト記号表（勤務時間帯）'!$C$6:$K$35,9,FALSE))</f>
        <v/>
      </c>
      <c r="AX56" s="1026">
        <f>IF($BB$3="４週",SUM(S56:AT56),IF($BB$3="暦月",SUM(S56:AW56),""))</f>
        <v>0</v>
      </c>
      <c r="AY56" s="1027"/>
      <c r="AZ56" s="1028">
        <f>IF($BB$3="４週",AX56/4,IF($BB$3="暦月",シフト表!AX56/(シフト表!$BB$8/7),""))</f>
        <v>0</v>
      </c>
      <c r="BA56" s="1029"/>
      <c r="BB56" s="1019"/>
      <c r="BC56" s="980"/>
      <c r="BD56" s="980"/>
      <c r="BE56" s="980"/>
      <c r="BF56" s="981"/>
    </row>
    <row r="57" spans="2:58" ht="20.25" customHeight="1" x14ac:dyDescent="0.15">
      <c r="B57" s="1059"/>
      <c r="C57" s="1067"/>
      <c r="D57" s="1068"/>
      <c r="E57" s="1069"/>
      <c r="F57" s="209">
        <f>C55</f>
        <v>0</v>
      </c>
      <c r="G57" s="971"/>
      <c r="H57" s="975"/>
      <c r="I57" s="973"/>
      <c r="J57" s="973"/>
      <c r="K57" s="974"/>
      <c r="L57" s="982"/>
      <c r="M57" s="983"/>
      <c r="N57" s="983"/>
      <c r="O57" s="984"/>
      <c r="P57" s="1056" t="s">
        <v>275</v>
      </c>
      <c r="Q57" s="1057"/>
      <c r="R57" s="1058"/>
      <c r="S57" s="214" t="str">
        <f>IF(S55="","",VLOOKUP(S55,'[1]シフト記号表（勤務時間帯）'!$C$6:$U$35,19,FALSE))</f>
        <v/>
      </c>
      <c r="T57" s="215" t="str">
        <f>IF(T55="","",VLOOKUP(T55,'[1]シフト記号表（勤務時間帯）'!$C$6:$U$35,19,FALSE))</f>
        <v/>
      </c>
      <c r="U57" s="215" t="str">
        <f>IF(U55="","",VLOOKUP(U55,'[1]シフト記号表（勤務時間帯）'!$C$6:$U$35,19,FALSE))</f>
        <v/>
      </c>
      <c r="V57" s="215" t="str">
        <f>IF(V55="","",VLOOKUP(V55,'[1]シフト記号表（勤務時間帯）'!$C$6:$U$35,19,FALSE))</f>
        <v/>
      </c>
      <c r="W57" s="215" t="str">
        <f>IF(W55="","",VLOOKUP(W55,'[1]シフト記号表（勤務時間帯）'!$C$6:$U$35,19,FALSE))</f>
        <v/>
      </c>
      <c r="X57" s="215" t="str">
        <f>IF(X55="","",VLOOKUP(X55,'[1]シフト記号表（勤務時間帯）'!$C$6:$U$35,19,FALSE))</f>
        <v/>
      </c>
      <c r="Y57" s="216" t="str">
        <f>IF(Y55="","",VLOOKUP(Y55,'[1]シフト記号表（勤務時間帯）'!$C$6:$U$35,19,FALSE))</f>
        <v/>
      </c>
      <c r="Z57" s="214" t="str">
        <f>IF(Z55="","",VLOOKUP(Z55,'[1]シフト記号表（勤務時間帯）'!$C$6:$U$35,19,FALSE))</f>
        <v/>
      </c>
      <c r="AA57" s="215" t="str">
        <f>IF(AA55="","",VLOOKUP(AA55,'[1]シフト記号表（勤務時間帯）'!$C$6:$U$35,19,FALSE))</f>
        <v/>
      </c>
      <c r="AB57" s="215" t="str">
        <f>IF(AB55="","",VLOOKUP(AB55,'[1]シフト記号表（勤務時間帯）'!$C$6:$U$35,19,FALSE))</f>
        <v/>
      </c>
      <c r="AC57" s="215" t="str">
        <f>IF(AC55="","",VLOOKUP(AC55,'[1]シフト記号表（勤務時間帯）'!$C$6:$U$35,19,FALSE))</f>
        <v/>
      </c>
      <c r="AD57" s="215" t="str">
        <f>IF(AD55="","",VLOOKUP(AD55,'[1]シフト記号表（勤務時間帯）'!$C$6:$U$35,19,FALSE))</f>
        <v/>
      </c>
      <c r="AE57" s="215" t="str">
        <f>IF(AE55="","",VLOOKUP(AE55,'[1]シフト記号表（勤務時間帯）'!$C$6:$U$35,19,FALSE))</f>
        <v/>
      </c>
      <c r="AF57" s="216" t="str">
        <f>IF(AF55="","",VLOOKUP(AF55,'[1]シフト記号表（勤務時間帯）'!$C$6:$U$35,19,FALSE))</f>
        <v/>
      </c>
      <c r="AG57" s="214" t="str">
        <f>IF(AG55="","",VLOOKUP(AG55,'[1]シフト記号表（勤務時間帯）'!$C$6:$U$35,19,FALSE))</f>
        <v/>
      </c>
      <c r="AH57" s="215" t="str">
        <f>IF(AH55="","",VLOOKUP(AH55,'[1]シフト記号表（勤務時間帯）'!$C$6:$U$35,19,FALSE))</f>
        <v/>
      </c>
      <c r="AI57" s="215" t="str">
        <f>IF(AI55="","",VLOOKUP(AI55,'[1]シフト記号表（勤務時間帯）'!$C$6:$U$35,19,FALSE))</f>
        <v/>
      </c>
      <c r="AJ57" s="215" t="str">
        <f>IF(AJ55="","",VLOOKUP(AJ55,'[1]シフト記号表（勤務時間帯）'!$C$6:$U$35,19,FALSE))</f>
        <v/>
      </c>
      <c r="AK57" s="215" t="str">
        <f>IF(AK55="","",VLOOKUP(AK55,'[1]シフト記号表（勤務時間帯）'!$C$6:$U$35,19,FALSE))</f>
        <v/>
      </c>
      <c r="AL57" s="215" t="str">
        <f>IF(AL55="","",VLOOKUP(AL55,'[1]シフト記号表（勤務時間帯）'!$C$6:$U$35,19,FALSE))</f>
        <v/>
      </c>
      <c r="AM57" s="216" t="str">
        <f>IF(AM55="","",VLOOKUP(AM55,'[1]シフト記号表（勤務時間帯）'!$C$6:$U$35,19,FALSE))</f>
        <v/>
      </c>
      <c r="AN57" s="214" t="str">
        <f>IF(AN55="","",VLOOKUP(AN55,'[1]シフト記号表（勤務時間帯）'!$C$6:$U$35,19,FALSE))</f>
        <v/>
      </c>
      <c r="AO57" s="215" t="str">
        <f>IF(AO55="","",VLOOKUP(AO55,'[1]シフト記号表（勤務時間帯）'!$C$6:$U$35,19,FALSE))</f>
        <v/>
      </c>
      <c r="AP57" s="215" t="str">
        <f>IF(AP55="","",VLOOKUP(AP55,'[1]シフト記号表（勤務時間帯）'!$C$6:$U$35,19,FALSE))</f>
        <v/>
      </c>
      <c r="AQ57" s="215" t="str">
        <f>IF(AQ55="","",VLOOKUP(AQ55,'[1]シフト記号表（勤務時間帯）'!$C$6:$U$35,19,FALSE))</f>
        <v/>
      </c>
      <c r="AR57" s="215" t="str">
        <f>IF(AR55="","",VLOOKUP(AR55,'[1]シフト記号表（勤務時間帯）'!$C$6:$U$35,19,FALSE))</f>
        <v/>
      </c>
      <c r="AS57" s="215" t="str">
        <f>IF(AS55="","",VLOOKUP(AS55,'[1]シフト記号表（勤務時間帯）'!$C$6:$U$35,19,FALSE))</f>
        <v/>
      </c>
      <c r="AT57" s="216" t="str">
        <f>IF(AT55="","",VLOOKUP(AT55,'[1]シフト記号表（勤務時間帯）'!$C$6:$U$35,19,FALSE))</f>
        <v/>
      </c>
      <c r="AU57" s="214" t="str">
        <f>IF(AU55="","",VLOOKUP(AU55,'[1]シフト記号表（勤務時間帯）'!$C$6:$U$35,19,FALSE))</f>
        <v/>
      </c>
      <c r="AV57" s="215" t="str">
        <f>IF(AV55="","",VLOOKUP(AV55,'[1]シフト記号表（勤務時間帯）'!$C$6:$U$35,19,FALSE))</f>
        <v/>
      </c>
      <c r="AW57" s="215" t="str">
        <f>IF(AW55="","",VLOOKUP(AW55,'[1]シフト記号表（勤務時間帯）'!$C$6:$U$35,19,FALSE))</f>
        <v/>
      </c>
      <c r="AX57" s="1033">
        <f>IF($BB$3="４週",SUM(S57:AT57),IF($BB$3="暦月",SUM(S57:AW57),""))</f>
        <v>0</v>
      </c>
      <c r="AY57" s="1034"/>
      <c r="AZ57" s="1035">
        <f>IF($BB$3="４週",AX57/4,IF($BB$3="暦月",シフト表!AX57/(シフト表!$BB$8/7),""))</f>
        <v>0</v>
      </c>
      <c r="BA57" s="1036"/>
      <c r="BB57" s="1075"/>
      <c r="BC57" s="983"/>
      <c r="BD57" s="983"/>
      <c r="BE57" s="983"/>
      <c r="BF57" s="984"/>
    </row>
    <row r="58" spans="2:58" ht="20.25" customHeight="1" x14ac:dyDescent="0.15">
      <c r="B58" s="1059">
        <f>B55+1</f>
        <v>13</v>
      </c>
      <c r="C58" s="1061"/>
      <c r="D58" s="1062"/>
      <c r="E58" s="1063"/>
      <c r="F58" s="217"/>
      <c r="G58" s="969"/>
      <c r="H58" s="972"/>
      <c r="I58" s="973"/>
      <c r="J58" s="973"/>
      <c r="K58" s="974"/>
      <c r="L58" s="976"/>
      <c r="M58" s="977"/>
      <c r="N58" s="977"/>
      <c r="O58" s="978"/>
      <c r="P58" s="985" t="s">
        <v>273</v>
      </c>
      <c r="Q58" s="986"/>
      <c r="R58" s="987"/>
      <c r="S58" s="206"/>
      <c r="T58" s="207"/>
      <c r="U58" s="207"/>
      <c r="V58" s="207"/>
      <c r="W58" s="207"/>
      <c r="X58" s="207"/>
      <c r="Y58" s="208"/>
      <c r="Z58" s="206"/>
      <c r="AA58" s="207"/>
      <c r="AB58" s="207"/>
      <c r="AC58" s="207"/>
      <c r="AD58" s="207"/>
      <c r="AE58" s="207"/>
      <c r="AF58" s="208"/>
      <c r="AG58" s="206"/>
      <c r="AH58" s="207"/>
      <c r="AI58" s="207"/>
      <c r="AJ58" s="207"/>
      <c r="AK58" s="207"/>
      <c r="AL58" s="207"/>
      <c r="AM58" s="208"/>
      <c r="AN58" s="206"/>
      <c r="AO58" s="207"/>
      <c r="AP58" s="207"/>
      <c r="AQ58" s="207"/>
      <c r="AR58" s="207"/>
      <c r="AS58" s="207"/>
      <c r="AT58" s="208"/>
      <c r="AU58" s="206"/>
      <c r="AV58" s="207"/>
      <c r="AW58" s="207"/>
      <c r="AX58" s="1014"/>
      <c r="AY58" s="1015"/>
      <c r="AZ58" s="1016"/>
      <c r="BA58" s="1017"/>
      <c r="BB58" s="1018"/>
      <c r="BC58" s="977"/>
      <c r="BD58" s="977"/>
      <c r="BE58" s="977"/>
      <c r="BF58" s="978"/>
    </row>
    <row r="59" spans="2:58" ht="20.25" customHeight="1" x14ac:dyDescent="0.15">
      <c r="B59" s="1059"/>
      <c r="C59" s="1064"/>
      <c r="D59" s="1065"/>
      <c r="E59" s="1066"/>
      <c r="F59" s="209"/>
      <c r="G59" s="970"/>
      <c r="H59" s="975"/>
      <c r="I59" s="973"/>
      <c r="J59" s="973"/>
      <c r="K59" s="974"/>
      <c r="L59" s="979"/>
      <c r="M59" s="980"/>
      <c r="N59" s="980"/>
      <c r="O59" s="981"/>
      <c r="P59" s="1023" t="s">
        <v>274</v>
      </c>
      <c r="Q59" s="1024"/>
      <c r="R59" s="1025"/>
      <c r="S59" s="210" t="str">
        <f>IF(S58="","",VLOOKUP(S58,'[1]シフト記号表（勤務時間帯）'!$C$6:$K$35,9,FALSE))</f>
        <v/>
      </c>
      <c r="T59" s="211" t="str">
        <f>IF(T58="","",VLOOKUP(T58,'[1]シフト記号表（勤務時間帯）'!$C$6:$K$35,9,FALSE))</f>
        <v/>
      </c>
      <c r="U59" s="211" t="str">
        <f>IF(U58="","",VLOOKUP(U58,'[1]シフト記号表（勤務時間帯）'!$C$6:$K$35,9,FALSE))</f>
        <v/>
      </c>
      <c r="V59" s="211" t="str">
        <f>IF(V58="","",VLOOKUP(V58,'[1]シフト記号表（勤務時間帯）'!$C$6:$K$35,9,FALSE))</f>
        <v/>
      </c>
      <c r="W59" s="211" t="str">
        <f>IF(W58="","",VLOOKUP(W58,'[1]シフト記号表（勤務時間帯）'!$C$6:$K$35,9,FALSE))</f>
        <v/>
      </c>
      <c r="X59" s="211" t="str">
        <f>IF(X58="","",VLOOKUP(X58,'[1]シフト記号表（勤務時間帯）'!$C$6:$K$35,9,FALSE))</f>
        <v/>
      </c>
      <c r="Y59" s="212" t="str">
        <f>IF(Y58="","",VLOOKUP(Y58,'[1]シフト記号表（勤務時間帯）'!$C$6:$K$35,9,FALSE))</f>
        <v/>
      </c>
      <c r="Z59" s="210" t="str">
        <f>IF(Z58="","",VLOOKUP(Z58,'[1]シフト記号表（勤務時間帯）'!$C$6:$K$35,9,FALSE))</f>
        <v/>
      </c>
      <c r="AA59" s="211" t="str">
        <f>IF(AA58="","",VLOOKUP(AA58,'[1]シフト記号表（勤務時間帯）'!$C$6:$K$35,9,FALSE))</f>
        <v/>
      </c>
      <c r="AB59" s="211" t="str">
        <f>IF(AB58="","",VLOOKUP(AB58,'[1]シフト記号表（勤務時間帯）'!$C$6:$K$35,9,FALSE))</f>
        <v/>
      </c>
      <c r="AC59" s="211" t="str">
        <f>IF(AC58="","",VLOOKUP(AC58,'[1]シフト記号表（勤務時間帯）'!$C$6:$K$35,9,FALSE))</f>
        <v/>
      </c>
      <c r="AD59" s="211" t="str">
        <f>IF(AD58="","",VLOOKUP(AD58,'[1]シフト記号表（勤務時間帯）'!$C$6:$K$35,9,FALSE))</f>
        <v/>
      </c>
      <c r="AE59" s="211" t="str">
        <f>IF(AE58="","",VLOOKUP(AE58,'[1]シフト記号表（勤務時間帯）'!$C$6:$K$35,9,FALSE))</f>
        <v/>
      </c>
      <c r="AF59" s="212" t="str">
        <f>IF(AF58="","",VLOOKUP(AF58,'[1]シフト記号表（勤務時間帯）'!$C$6:$K$35,9,FALSE))</f>
        <v/>
      </c>
      <c r="AG59" s="210" t="str">
        <f>IF(AG58="","",VLOOKUP(AG58,'[1]シフト記号表（勤務時間帯）'!$C$6:$K$35,9,FALSE))</f>
        <v/>
      </c>
      <c r="AH59" s="211" t="str">
        <f>IF(AH58="","",VLOOKUP(AH58,'[1]シフト記号表（勤務時間帯）'!$C$6:$K$35,9,FALSE))</f>
        <v/>
      </c>
      <c r="AI59" s="211" t="str">
        <f>IF(AI58="","",VLOOKUP(AI58,'[1]シフト記号表（勤務時間帯）'!$C$6:$K$35,9,FALSE))</f>
        <v/>
      </c>
      <c r="AJ59" s="211" t="str">
        <f>IF(AJ58="","",VLOOKUP(AJ58,'[1]シフト記号表（勤務時間帯）'!$C$6:$K$35,9,FALSE))</f>
        <v/>
      </c>
      <c r="AK59" s="211" t="str">
        <f>IF(AK58="","",VLOOKUP(AK58,'[1]シフト記号表（勤務時間帯）'!$C$6:$K$35,9,FALSE))</f>
        <v/>
      </c>
      <c r="AL59" s="211" t="str">
        <f>IF(AL58="","",VLOOKUP(AL58,'[1]シフト記号表（勤務時間帯）'!$C$6:$K$35,9,FALSE))</f>
        <v/>
      </c>
      <c r="AM59" s="212" t="str">
        <f>IF(AM58="","",VLOOKUP(AM58,'[1]シフト記号表（勤務時間帯）'!$C$6:$K$35,9,FALSE))</f>
        <v/>
      </c>
      <c r="AN59" s="210" t="str">
        <f>IF(AN58="","",VLOOKUP(AN58,'[1]シフト記号表（勤務時間帯）'!$C$6:$K$35,9,FALSE))</f>
        <v/>
      </c>
      <c r="AO59" s="211" t="str">
        <f>IF(AO58="","",VLOOKUP(AO58,'[1]シフト記号表（勤務時間帯）'!$C$6:$K$35,9,FALSE))</f>
        <v/>
      </c>
      <c r="AP59" s="211" t="str">
        <f>IF(AP58="","",VLOOKUP(AP58,'[1]シフト記号表（勤務時間帯）'!$C$6:$K$35,9,FALSE))</f>
        <v/>
      </c>
      <c r="AQ59" s="211" t="str">
        <f>IF(AQ58="","",VLOOKUP(AQ58,'[1]シフト記号表（勤務時間帯）'!$C$6:$K$35,9,FALSE))</f>
        <v/>
      </c>
      <c r="AR59" s="211" t="str">
        <f>IF(AR58="","",VLOOKUP(AR58,'[1]シフト記号表（勤務時間帯）'!$C$6:$K$35,9,FALSE))</f>
        <v/>
      </c>
      <c r="AS59" s="211" t="str">
        <f>IF(AS58="","",VLOOKUP(AS58,'[1]シフト記号表（勤務時間帯）'!$C$6:$K$35,9,FALSE))</f>
        <v/>
      </c>
      <c r="AT59" s="212" t="str">
        <f>IF(AT58="","",VLOOKUP(AT58,'[1]シフト記号表（勤務時間帯）'!$C$6:$K$35,9,FALSE))</f>
        <v/>
      </c>
      <c r="AU59" s="210" t="str">
        <f>IF(AU58="","",VLOOKUP(AU58,'[1]シフト記号表（勤務時間帯）'!$C$6:$K$35,9,FALSE))</f>
        <v/>
      </c>
      <c r="AV59" s="211" t="str">
        <f>IF(AV58="","",VLOOKUP(AV58,'[1]シフト記号表（勤務時間帯）'!$C$6:$K$35,9,FALSE))</f>
        <v/>
      </c>
      <c r="AW59" s="211" t="str">
        <f>IF(AW58="","",VLOOKUP(AW58,'[1]シフト記号表（勤務時間帯）'!$C$6:$K$35,9,FALSE))</f>
        <v/>
      </c>
      <c r="AX59" s="1026">
        <f>IF($BB$3="４週",SUM(S59:AT59),IF($BB$3="暦月",SUM(S59:AW59),""))</f>
        <v>0</v>
      </c>
      <c r="AY59" s="1027"/>
      <c r="AZ59" s="1028">
        <f>IF($BB$3="４週",AX59/4,IF($BB$3="暦月",シフト表!AX59/(シフト表!$BB$8/7),""))</f>
        <v>0</v>
      </c>
      <c r="BA59" s="1029"/>
      <c r="BB59" s="1019"/>
      <c r="BC59" s="980"/>
      <c r="BD59" s="980"/>
      <c r="BE59" s="980"/>
      <c r="BF59" s="981"/>
    </row>
    <row r="60" spans="2:58" ht="20.25" customHeight="1" thickBot="1" x14ac:dyDescent="0.2">
      <c r="B60" s="1060"/>
      <c r="C60" s="1067"/>
      <c r="D60" s="1068"/>
      <c r="E60" s="1069"/>
      <c r="F60" s="218">
        <f>C58</f>
        <v>0</v>
      </c>
      <c r="G60" s="1070"/>
      <c r="H60" s="1071"/>
      <c r="I60" s="1072"/>
      <c r="J60" s="1072"/>
      <c r="K60" s="1073"/>
      <c r="L60" s="1074"/>
      <c r="M60" s="1021"/>
      <c r="N60" s="1021"/>
      <c r="O60" s="1022"/>
      <c r="P60" s="1030" t="s">
        <v>275</v>
      </c>
      <c r="Q60" s="1031"/>
      <c r="R60" s="1032"/>
      <c r="S60" s="214" t="str">
        <f>IF(S58="","",VLOOKUP(S58,'[1]シフト記号表（勤務時間帯）'!$C$6:$U$35,19,FALSE))</f>
        <v/>
      </c>
      <c r="T60" s="215" t="str">
        <f>IF(T58="","",VLOOKUP(T58,'[1]シフト記号表（勤務時間帯）'!$C$6:$U$35,19,FALSE))</f>
        <v/>
      </c>
      <c r="U60" s="215" t="str">
        <f>IF(U58="","",VLOOKUP(U58,'[1]シフト記号表（勤務時間帯）'!$C$6:$U$35,19,FALSE))</f>
        <v/>
      </c>
      <c r="V60" s="215" t="str">
        <f>IF(V58="","",VLOOKUP(V58,'[1]シフト記号表（勤務時間帯）'!$C$6:$U$35,19,FALSE))</f>
        <v/>
      </c>
      <c r="W60" s="215" t="str">
        <f>IF(W58="","",VLOOKUP(W58,'[1]シフト記号表（勤務時間帯）'!$C$6:$U$35,19,FALSE))</f>
        <v/>
      </c>
      <c r="X60" s="215" t="str">
        <f>IF(X58="","",VLOOKUP(X58,'[1]シフト記号表（勤務時間帯）'!$C$6:$U$35,19,FALSE))</f>
        <v/>
      </c>
      <c r="Y60" s="216" t="str">
        <f>IF(Y58="","",VLOOKUP(Y58,'[1]シフト記号表（勤務時間帯）'!$C$6:$U$35,19,FALSE))</f>
        <v/>
      </c>
      <c r="Z60" s="214" t="str">
        <f>IF(Z58="","",VLOOKUP(Z58,'[1]シフト記号表（勤務時間帯）'!$C$6:$U$35,19,FALSE))</f>
        <v/>
      </c>
      <c r="AA60" s="215" t="str">
        <f>IF(AA58="","",VLOOKUP(AA58,'[1]シフト記号表（勤務時間帯）'!$C$6:$U$35,19,FALSE))</f>
        <v/>
      </c>
      <c r="AB60" s="215" t="str">
        <f>IF(AB58="","",VLOOKUP(AB58,'[1]シフト記号表（勤務時間帯）'!$C$6:$U$35,19,FALSE))</f>
        <v/>
      </c>
      <c r="AC60" s="215" t="str">
        <f>IF(AC58="","",VLOOKUP(AC58,'[1]シフト記号表（勤務時間帯）'!$C$6:$U$35,19,FALSE))</f>
        <v/>
      </c>
      <c r="AD60" s="215" t="str">
        <f>IF(AD58="","",VLOOKUP(AD58,'[1]シフト記号表（勤務時間帯）'!$C$6:$U$35,19,FALSE))</f>
        <v/>
      </c>
      <c r="AE60" s="215" t="str">
        <f>IF(AE58="","",VLOOKUP(AE58,'[1]シフト記号表（勤務時間帯）'!$C$6:$U$35,19,FALSE))</f>
        <v/>
      </c>
      <c r="AF60" s="216" t="str">
        <f>IF(AF58="","",VLOOKUP(AF58,'[1]シフト記号表（勤務時間帯）'!$C$6:$U$35,19,FALSE))</f>
        <v/>
      </c>
      <c r="AG60" s="214" t="str">
        <f>IF(AG58="","",VLOOKUP(AG58,'[1]シフト記号表（勤務時間帯）'!$C$6:$U$35,19,FALSE))</f>
        <v/>
      </c>
      <c r="AH60" s="215" t="str">
        <f>IF(AH58="","",VLOOKUP(AH58,'[1]シフト記号表（勤務時間帯）'!$C$6:$U$35,19,FALSE))</f>
        <v/>
      </c>
      <c r="AI60" s="215" t="str">
        <f>IF(AI58="","",VLOOKUP(AI58,'[1]シフト記号表（勤務時間帯）'!$C$6:$U$35,19,FALSE))</f>
        <v/>
      </c>
      <c r="AJ60" s="215" t="str">
        <f>IF(AJ58="","",VLOOKUP(AJ58,'[1]シフト記号表（勤務時間帯）'!$C$6:$U$35,19,FALSE))</f>
        <v/>
      </c>
      <c r="AK60" s="215" t="str">
        <f>IF(AK58="","",VLOOKUP(AK58,'[1]シフト記号表（勤務時間帯）'!$C$6:$U$35,19,FALSE))</f>
        <v/>
      </c>
      <c r="AL60" s="215" t="str">
        <f>IF(AL58="","",VLOOKUP(AL58,'[1]シフト記号表（勤務時間帯）'!$C$6:$U$35,19,FALSE))</f>
        <v/>
      </c>
      <c r="AM60" s="216" t="str">
        <f>IF(AM58="","",VLOOKUP(AM58,'[1]シフト記号表（勤務時間帯）'!$C$6:$U$35,19,FALSE))</f>
        <v/>
      </c>
      <c r="AN60" s="214" t="str">
        <f>IF(AN58="","",VLOOKUP(AN58,'[1]シフト記号表（勤務時間帯）'!$C$6:$U$35,19,FALSE))</f>
        <v/>
      </c>
      <c r="AO60" s="215" t="str">
        <f>IF(AO58="","",VLOOKUP(AO58,'[1]シフト記号表（勤務時間帯）'!$C$6:$U$35,19,FALSE))</f>
        <v/>
      </c>
      <c r="AP60" s="215" t="str">
        <f>IF(AP58="","",VLOOKUP(AP58,'[1]シフト記号表（勤務時間帯）'!$C$6:$U$35,19,FALSE))</f>
        <v/>
      </c>
      <c r="AQ60" s="215" t="str">
        <f>IF(AQ58="","",VLOOKUP(AQ58,'[1]シフト記号表（勤務時間帯）'!$C$6:$U$35,19,FALSE))</f>
        <v/>
      </c>
      <c r="AR60" s="215" t="str">
        <f>IF(AR58="","",VLOOKUP(AR58,'[1]シフト記号表（勤務時間帯）'!$C$6:$U$35,19,FALSE))</f>
        <v/>
      </c>
      <c r="AS60" s="215" t="str">
        <f>IF(AS58="","",VLOOKUP(AS58,'[1]シフト記号表（勤務時間帯）'!$C$6:$U$35,19,FALSE))</f>
        <v/>
      </c>
      <c r="AT60" s="216" t="str">
        <f>IF(AT58="","",VLOOKUP(AT58,'[1]シフト記号表（勤務時間帯）'!$C$6:$U$35,19,FALSE))</f>
        <v/>
      </c>
      <c r="AU60" s="214" t="str">
        <f>IF(AU58="","",VLOOKUP(AU58,'[1]シフト記号表（勤務時間帯）'!$C$6:$U$35,19,FALSE))</f>
        <v/>
      </c>
      <c r="AV60" s="215" t="str">
        <f>IF(AV58="","",VLOOKUP(AV58,'[1]シフト記号表（勤務時間帯）'!$C$6:$U$35,19,FALSE))</f>
        <v/>
      </c>
      <c r="AW60" s="215" t="str">
        <f>IF(AW58="","",VLOOKUP(AW58,'[1]シフト記号表（勤務時間帯）'!$C$6:$U$35,19,FALSE))</f>
        <v/>
      </c>
      <c r="AX60" s="1033">
        <f>IF($BB$3="４週",SUM(S60:AT60),IF($BB$3="暦月",SUM(S60:AW60),""))</f>
        <v>0</v>
      </c>
      <c r="AY60" s="1034"/>
      <c r="AZ60" s="1035">
        <f>IF($BB$3="４週",AX60/4,IF($BB$3="暦月",シフト表!AX60/(シフト表!$BB$8/7),""))</f>
        <v>0</v>
      </c>
      <c r="BA60" s="1036"/>
      <c r="BB60" s="1020"/>
      <c r="BC60" s="1021"/>
      <c r="BD60" s="1021"/>
      <c r="BE60" s="1021"/>
      <c r="BF60" s="1022"/>
    </row>
    <row r="61" spans="2:58" s="187" customFormat="1" ht="6" customHeight="1" thickBot="1" x14ac:dyDescent="0.2">
      <c r="B61" s="219"/>
      <c r="C61" s="220"/>
      <c r="D61" s="220"/>
      <c r="E61" s="220"/>
      <c r="F61" s="221"/>
      <c r="G61" s="221"/>
      <c r="H61" s="222"/>
      <c r="I61" s="222"/>
      <c r="J61" s="222"/>
      <c r="K61" s="222"/>
      <c r="L61" s="221"/>
      <c r="M61" s="221"/>
      <c r="N61" s="221"/>
      <c r="O61" s="221"/>
      <c r="P61" s="223"/>
      <c r="Q61" s="223"/>
      <c r="R61" s="223"/>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4"/>
      <c r="AY61" s="224"/>
      <c r="AZ61" s="224"/>
      <c r="BA61" s="224"/>
      <c r="BB61" s="221"/>
      <c r="BC61" s="221"/>
      <c r="BD61" s="221"/>
      <c r="BE61" s="221"/>
      <c r="BF61" s="225"/>
    </row>
    <row r="62" spans="2:58" ht="20.100000000000001" customHeight="1" x14ac:dyDescent="0.15">
      <c r="B62" s="226"/>
      <c r="C62" s="227"/>
      <c r="D62" s="227"/>
      <c r="E62" s="227"/>
      <c r="F62" s="227"/>
      <c r="G62" s="965" t="s">
        <v>276</v>
      </c>
      <c r="H62" s="965"/>
      <c r="I62" s="965"/>
      <c r="J62" s="965"/>
      <c r="K62" s="965"/>
      <c r="L62" s="965"/>
      <c r="M62" s="965"/>
      <c r="N62" s="965"/>
      <c r="O62" s="965"/>
      <c r="P62" s="965"/>
      <c r="Q62" s="965"/>
      <c r="R62" s="966"/>
      <c r="S62" s="228" t="str">
        <f>IF(SUMIF($F$22:$F$60, "生活相談員", S22:S60)=0,"",SUMIF($F$22:$F$60,"生活相談員",S22:S60))</f>
        <v/>
      </c>
      <c r="T62" s="229" t="str">
        <f t="shared" ref="T62:AW62" si="1">IF(SUMIF($F$22:$F$60, "生活相談員", T22:T60)=0,"",SUMIF($F$22:$F$60,"生活相談員",T22:T60))</f>
        <v/>
      </c>
      <c r="U62" s="229" t="str">
        <f t="shared" si="1"/>
        <v/>
      </c>
      <c r="V62" s="229" t="str">
        <f t="shared" si="1"/>
        <v/>
      </c>
      <c r="W62" s="229" t="str">
        <f t="shared" si="1"/>
        <v/>
      </c>
      <c r="X62" s="229" t="str">
        <f t="shared" si="1"/>
        <v/>
      </c>
      <c r="Y62" s="230" t="str">
        <f t="shared" si="1"/>
        <v/>
      </c>
      <c r="Z62" s="228" t="str">
        <f t="shared" si="1"/>
        <v/>
      </c>
      <c r="AA62" s="229" t="str">
        <f t="shared" si="1"/>
        <v/>
      </c>
      <c r="AB62" s="229" t="str">
        <f t="shared" si="1"/>
        <v/>
      </c>
      <c r="AC62" s="229" t="str">
        <f t="shared" si="1"/>
        <v/>
      </c>
      <c r="AD62" s="229" t="str">
        <f t="shared" si="1"/>
        <v/>
      </c>
      <c r="AE62" s="229" t="str">
        <f t="shared" si="1"/>
        <v/>
      </c>
      <c r="AF62" s="230" t="str">
        <f t="shared" si="1"/>
        <v/>
      </c>
      <c r="AG62" s="228" t="str">
        <f t="shared" si="1"/>
        <v/>
      </c>
      <c r="AH62" s="229" t="str">
        <f t="shared" si="1"/>
        <v/>
      </c>
      <c r="AI62" s="229" t="str">
        <f t="shared" si="1"/>
        <v/>
      </c>
      <c r="AJ62" s="229" t="str">
        <f t="shared" si="1"/>
        <v/>
      </c>
      <c r="AK62" s="229" t="str">
        <f t="shared" si="1"/>
        <v/>
      </c>
      <c r="AL62" s="229" t="str">
        <f t="shared" si="1"/>
        <v/>
      </c>
      <c r="AM62" s="230" t="str">
        <f t="shared" si="1"/>
        <v/>
      </c>
      <c r="AN62" s="228" t="str">
        <f t="shared" si="1"/>
        <v/>
      </c>
      <c r="AO62" s="229" t="str">
        <f t="shared" si="1"/>
        <v/>
      </c>
      <c r="AP62" s="229" t="str">
        <f t="shared" si="1"/>
        <v/>
      </c>
      <c r="AQ62" s="229" t="str">
        <f t="shared" si="1"/>
        <v/>
      </c>
      <c r="AR62" s="229" t="str">
        <f t="shared" si="1"/>
        <v/>
      </c>
      <c r="AS62" s="229" t="str">
        <f t="shared" si="1"/>
        <v/>
      </c>
      <c r="AT62" s="230" t="str">
        <f t="shared" si="1"/>
        <v/>
      </c>
      <c r="AU62" s="228" t="str">
        <f t="shared" si="1"/>
        <v/>
      </c>
      <c r="AV62" s="229" t="str">
        <f t="shared" si="1"/>
        <v/>
      </c>
      <c r="AW62" s="230" t="str">
        <f t="shared" si="1"/>
        <v/>
      </c>
      <c r="AX62" s="967" t="str">
        <f>IF(SUMIF($F$22:$F$60, "生活相談員", AX22:AY60)=0,"",SUMIF($F$22:$F$60,"生活相談員",AX22:AY60))</f>
        <v/>
      </c>
      <c r="AY62" s="968"/>
      <c r="AZ62" s="988" t="str">
        <f>IF(AX62="","",IF($BB$3="４週",AX62/4,IF($BB$3="暦月",AX62/(シフト表!$BB$8/7),"")))</f>
        <v/>
      </c>
      <c r="BA62" s="989"/>
      <c r="BB62" s="990"/>
      <c r="BC62" s="991"/>
      <c r="BD62" s="991"/>
      <c r="BE62" s="991"/>
      <c r="BF62" s="992"/>
    </row>
    <row r="63" spans="2:58" ht="20.25" customHeight="1" x14ac:dyDescent="0.15">
      <c r="B63" s="231"/>
      <c r="C63" s="232"/>
      <c r="D63" s="232"/>
      <c r="E63" s="232"/>
      <c r="F63" s="232"/>
      <c r="G63" s="999" t="s">
        <v>277</v>
      </c>
      <c r="H63" s="999"/>
      <c r="I63" s="999"/>
      <c r="J63" s="999"/>
      <c r="K63" s="999"/>
      <c r="L63" s="999"/>
      <c r="M63" s="999"/>
      <c r="N63" s="999"/>
      <c r="O63" s="999"/>
      <c r="P63" s="999"/>
      <c r="Q63" s="999"/>
      <c r="R63" s="1000"/>
      <c r="S63" s="233" t="str">
        <f t="shared" ref="S63:AW63" si="2">IF(SUMIF($F$22:$F$60, "介護職員", S22:S60)=0,"",SUMIF($F$22:$F$60, "介護職員", S22:S60))</f>
        <v/>
      </c>
      <c r="T63" s="234" t="str">
        <f t="shared" si="2"/>
        <v/>
      </c>
      <c r="U63" s="234" t="str">
        <f t="shared" si="2"/>
        <v/>
      </c>
      <c r="V63" s="234" t="str">
        <f t="shared" si="2"/>
        <v/>
      </c>
      <c r="W63" s="234" t="str">
        <f t="shared" si="2"/>
        <v/>
      </c>
      <c r="X63" s="234" t="str">
        <f t="shared" si="2"/>
        <v/>
      </c>
      <c r="Y63" s="235" t="str">
        <f t="shared" si="2"/>
        <v/>
      </c>
      <c r="Z63" s="233" t="str">
        <f t="shared" si="2"/>
        <v/>
      </c>
      <c r="AA63" s="234" t="str">
        <f t="shared" si="2"/>
        <v/>
      </c>
      <c r="AB63" s="234" t="str">
        <f t="shared" si="2"/>
        <v/>
      </c>
      <c r="AC63" s="234" t="str">
        <f t="shared" si="2"/>
        <v/>
      </c>
      <c r="AD63" s="234" t="str">
        <f t="shared" si="2"/>
        <v/>
      </c>
      <c r="AE63" s="234" t="str">
        <f t="shared" si="2"/>
        <v/>
      </c>
      <c r="AF63" s="235" t="str">
        <f t="shared" si="2"/>
        <v/>
      </c>
      <c r="AG63" s="233" t="str">
        <f t="shared" si="2"/>
        <v/>
      </c>
      <c r="AH63" s="234" t="str">
        <f t="shared" si="2"/>
        <v/>
      </c>
      <c r="AI63" s="234" t="str">
        <f t="shared" si="2"/>
        <v/>
      </c>
      <c r="AJ63" s="234" t="str">
        <f t="shared" si="2"/>
        <v/>
      </c>
      <c r="AK63" s="234" t="str">
        <f t="shared" si="2"/>
        <v/>
      </c>
      <c r="AL63" s="234" t="str">
        <f t="shared" si="2"/>
        <v/>
      </c>
      <c r="AM63" s="235" t="str">
        <f t="shared" si="2"/>
        <v/>
      </c>
      <c r="AN63" s="233" t="str">
        <f t="shared" si="2"/>
        <v/>
      </c>
      <c r="AO63" s="234" t="str">
        <f t="shared" si="2"/>
        <v/>
      </c>
      <c r="AP63" s="234" t="str">
        <f t="shared" si="2"/>
        <v/>
      </c>
      <c r="AQ63" s="234" t="str">
        <f t="shared" si="2"/>
        <v/>
      </c>
      <c r="AR63" s="234" t="str">
        <f t="shared" si="2"/>
        <v/>
      </c>
      <c r="AS63" s="234" t="str">
        <f t="shared" si="2"/>
        <v/>
      </c>
      <c r="AT63" s="235" t="str">
        <f t="shared" si="2"/>
        <v/>
      </c>
      <c r="AU63" s="233" t="str">
        <f t="shared" si="2"/>
        <v/>
      </c>
      <c r="AV63" s="234" t="str">
        <f t="shared" si="2"/>
        <v/>
      </c>
      <c r="AW63" s="235" t="str">
        <f t="shared" si="2"/>
        <v/>
      </c>
      <c r="AX63" s="1001" t="str">
        <f>IF(SUMIF($F$22:$F$60, "介護職員", AX22:AX60)=0,"",SUMIF($F$22:$F$60, "介護職員", AX22:AX60))</f>
        <v/>
      </c>
      <c r="AY63" s="1002"/>
      <c r="AZ63" s="1003" t="str">
        <f>IF(AX63="","",IF($BB$3="４週",AX63/4,IF($BB$3="暦月",AX63/(シフト表!$BB$8/7),"")))</f>
        <v/>
      </c>
      <c r="BA63" s="1004"/>
      <c r="BB63" s="993"/>
      <c r="BC63" s="994"/>
      <c r="BD63" s="994"/>
      <c r="BE63" s="994"/>
      <c r="BF63" s="995"/>
    </row>
    <row r="64" spans="2:58" ht="20.25" customHeight="1" x14ac:dyDescent="0.15">
      <c r="B64" s="231"/>
      <c r="C64" s="232"/>
      <c r="D64" s="232"/>
      <c r="E64" s="232"/>
      <c r="F64" s="232"/>
      <c r="G64" s="999" t="s">
        <v>278</v>
      </c>
      <c r="H64" s="999"/>
      <c r="I64" s="999"/>
      <c r="J64" s="999"/>
      <c r="K64" s="999"/>
      <c r="L64" s="999"/>
      <c r="M64" s="999"/>
      <c r="N64" s="999"/>
      <c r="O64" s="999"/>
      <c r="P64" s="999"/>
      <c r="Q64" s="999"/>
      <c r="R64" s="1000"/>
      <c r="S64" s="236"/>
      <c r="T64" s="237"/>
      <c r="U64" s="237"/>
      <c r="V64" s="237"/>
      <c r="W64" s="237"/>
      <c r="X64" s="237"/>
      <c r="Y64" s="238"/>
      <c r="Z64" s="236"/>
      <c r="AA64" s="237"/>
      <c r="AB64" s="237"/>
      <c r="AC64" s="237"/>
      <c r="AD64" s="237"/>
      <c r="AE64" s="237"/>
      <c r="AF64" s="238"/>
      <c r="AG64" s="236"/>
      <c r="AH64" s="237"/>
      <c r="AI64" s="237"/>
      <c r="AJ64" s="237"/>
      <c r="AK64" s="237"/>
      <c r="AL64" s="237"/>
      <c r="AM64" s="238"/>
      <c r="AN64" s="236"/>
      <c r="AO64" s="237"/>
      <c r="AP64" s="237"/>
      <c r="AQ64" s="237"/>
      <c r="AR64" s="237"/>
      <c r="AS64" s="237"/>
      <c r="AT64" s="238"/>
      <c r="AU64" s="236"/>
      <c r="AV64" s="237"/>
      <c r="AW64" s="238"/>
      <c r="AX64" s="1005"/>
      <c r="AY64" s="1006"/>
      <c r="AZ64" s="1006"/>
      <c r="BA64" s="1007"/>
      <c r="BB64" s="993"/>
      <c r="BC64" s="994"/>
      <c r="BD64" s="994"/>
      <c r="BE64" s="994"/>
      <c r="BF64" s="995"/>
    </row>
    <row r="65" spans="2:73" ht="20.25" customHeight="1" x14ac:dyDescent="0.15">
      <c r="B65" s="231"/>
      <c r="C65" s="232"/>
      <c r="D65" s="232"/>
      <c r="E65" s="232"/>
      <c r="F65" s="232"/>
      <c r="G65" s="999" t="s">
        <v>279</v>
      </c>
      <c r="H65" s="999"/>
      <c r="I65" s="999"/>
      <c r="J65" s="999"/>
      <c r="K65" s="999"/>
      <c r="L65" s="999"/>
      <c r="M65" s="999"/>
      <c r="N65" s="999"/>
      <c r="O65" s="999"/>
      <c r="P65" s="999"/>
      <c r="Q65" s="999"/>
      <c r="R65" s="1000"/>
      <c r="S65" s="236"/>
      <c r="T65" s="237"/>
      <c r="U65" s="237"/>
      <c r="V65" s="237"/>
      <c r="W65" s="237"/>
      <c r="X65" s="237"/>
      <c r="Y65" s="238"/>
      <c r="Z65" s="236"/>
      <c r="AA65" s="237"/>
      <c r="AB65" s="237"/>
      <c r="AC65" s="237"/>
      <c r="AD65" s="237"/>
      <c r="AE65" s="237"/>
      <c r="AF65" s="238"/>
      <c r="AG65" s="236"/>
      <c r="AH65" s="237"/>
      <c r="AI65" s="237"/>
      <c r="AJ65" s="237"/>
      <c r="AK65" s="237"/>
      <c r="AL65" s="237"/>
      <c r="AM65" s="238"/>
      <c r="AN65" s="236"/>
      <c r="AO65" s="237"/>
      <c r="AP65" s="237"/>
      <c r="AQ65" s="237"/>
      <c r="AR65" s="237"/>
      <c r="AS65" s="237"/>
      <c r="AT65" s="238"/>
      <c r="AU65" s="236"/>
      <c r="AV65" s="237"/>
      <c r="AW65" s="238"/>
      <c r="AX65" s="1008"/>
      <c r="AY65" s="1009"/>
      <c r="AZ65" s="1009"/>
      <c r="BA65" s="1010"/>
      <c r="BB65" s="993"/>
      <c r="BC65" s="994"/>
      <c r="BD65" s="994"/>
      <c r="BE65" s="994"/>
      <c r="BF65" s="995"/>
    </row>
    <row r="66" spans="2:73" ht="20.25" customHeight="1" thickBot="1" x14ac:dyDescent="0.2">
      <c r="B66" s="239"/>
      <c r="C66" s="240"/>
      <c r="D66" s="240"/>
      <c r="E66" s="240"/>
      <c r="F66" s="240"/>
      <c r="G66" s="1037" t="s">
        <v>280</v>
      </c>
      <c r="H66" s="1037"/>
      <c r="I66" s="1037"/>
      <c r="J66" s="1037"/>
      <c r="K66" s="1037"/>
      <c r="L66" s="1037"/>
      <c r="M66" s="1037"/>
      <c r="N66" s="1037"/>
      <c r="O66" s="1037"/>
      <c r="P66" s="1037"/>
      <c r="Q66" s="1037"/>
      <c r="R66" s="1038"/>
      <c r="S66" s="241" t="str">
        <f>IF(S65&lt;&gt;"",IF(S64&gt;15,((S64-15)/5+1)*S65,S65),"")</f>
        <v/>
      </c>
      <c r="T66" s="242" t="str">
        <f t="shared" ref="T66:AW66" si="3">IF(T65&lt;&gt;"",IF(T64&gt;15,((T64-15)/5+1)*T65,T65),"")</f>
        <v/>
      </c>
      <c r="U66" s="242" t="str">
        <f t="shared" si="3"/>
        <v/>
      </c>
      <c r="V66" s="242" t="str">
        <f t="shared" si="3"/>
        <v/>
      </c>
      <c r="W66" s="242" t="str">
        <f t="shared" si="3"/>
        <v/>
      </c>
      <c r="X66" s="242" t="str">
        <f t="shared" si="3"/>
        <v/>
      </c>
      <c r="Y66" s="243" t="str">
        <f t="shared" si="3"/>
        <v/>
      </c>
      <c r="Z66" s="241" t="str">
        <f t="shared" si="3"/>
        <v/>
      </c>
      <c r="AA66" s="242" t="str">
        <f t="shared" si="3"/>
        <v/>
      </c>
      <c r="AB66" s="242" t="str">
        <f t="shared" si="3"/>
        <v/>
      </c>
      <c r="AC66" s="242" t="str">
        <f t="shared" si="3"/>
        <v/>
      </c>
      <c r="AD66" s="242" t="str">
        <f t="shared" si="3"/>
        <v/>
      </c>
      <c r="AE66" s="242" t="str">
        <f t="shared" si="3"/>
        <v/>
      </c>
      <c r="AF66" s="243" t="str">
        <f t="shared" si="3"/>
        <v/>
      </c>
      <c r="AG66" s="241" t="str">
        <f t="shared" si="3"/>
        <v/>
      </c>
      <c r="AH66" s="242" t="str">
        <f t="shared" si="3"/>
        <v/>
      </c>
      <c r="AI66" s="242" t="str">
        <f t="shared" si="3"/>
        <v/>
      </c>
      <c r="AJ66" s="242" t="str">
        <f t="shared" si="3"/>
        <v/>
      </c>
      <c r="AK66" s="242" t="str">
        <f t="shared" si="3"/>
        <v/>
      </c>
      <c r="AL66" s="242" t="str">
        <f t="shared" si="3"/>
        <v/>
      </c>
      <c r="AM66" s="243" t="str">
        <f t="shared" si="3"/>
        <v/>
      </c>
      <c r="AN66" s="241" t="str">
        <f t="shared" si="3"/>
        <v/>
      </c>
      <c r="AO66" s="242" t="str">
        <f t="shared" si="3"/>
        <v/>
      </c>
      <c r="AP66" s="242" t="str">
        <f t="shared" si="3"/>
        <v/>
      </c>
      <c r="AQ66" s="242" t="str">
        <f t="shared" si="3"/>
        <v/>
      </c>
      <c r="AR66" s="242" t="str">
        <f t="shared" si="3"/>
        <v/>
      </c>
      <c r="AS66" s="242" t="str">
        <f t="shared" si="3"/>
        <v/>
      </c>
      <c r="AT66" s="243" t="str">
        <f t="shared" si="3"/>
        <v/>
      </c>
      <c r="AU66" s="233" t="str">
        <f t="shared" si="3"/>
        <v/>
      </c>
      <c r="AV66" s="234" t="str">
        <f t="shared" si="3"/>
        <v/>
      </c>
      <c r="AW66" s="235" t="str">
        <f t="shared" si="3"/>
        <v/>
      </c>
      <c r="AX66" s="1008"/>
      <c r="AY66" s="1009"/>
      <c r="AZ66" s="1009"/>
      <c r="BA66" s="1010"/>
      <c r="BB66" s="993"/>
      <c r="BC66" s="994"/>
      <c r="BD66" s="994"/>
      <c r="BE66" s="994"/>
      <c r="BF66" s="995"/>
    </row>
    <row r="67" spans="2:73" ht="18.75" customHeight="1" x14ac:dyDescent="0.15">
      <c r="B67" s="1039" t="s">
        <v>281</v>
      </c>
      <c r="C67" s="1040"/>
      <c r="D67" s="1040"/>
      <c r="E67" s="1040"/>
      <c r="F67" s="1040"/>
      <c r="G67" s="1040"/>
      <c r="H67" s="1040"/>
      <c r="I67" s="1040"/>
      <c r="J67" s="1040"/>
      <c r="K67" s="1041"/>
      <c r="L67" s="1045" t="s">
        <v>282</v>
      </c>
      <c r="M67" s="1045"/>
      <c r="N67" s="1045"/>
      <c r="O67" s="1045"/>
      <c r="P67" s="1045"/>
      <c r="Q67" s="1045"/>
      <c r="R67" s="1046"/>
      <c r="S67" s="244" t="str">
        <f>IF($L67="","",IF(COUNTIFS($F$22:$F$60,$L67,S$22:S$60,"&gt;0")=0,"",COUNTIFS($F$22:$F$60,$L67,S$22:S$60,"&gt;0")))</f>
        <v/>
      </c>
      <c r="T67" s="245" t="str">
        <f t="shared" ref="T67:AW71" si="4">IF($L67="","",IF(COUNTIFS($F$22:$F$60,$L67,T$22:T$60,"&gt;0")=0,"",COUNTIFS($F$22:$F$60,$L67,T$22:T$60,"&gt;0")))</f>
        <v/>
      </c>
      <c r="U67" s="245" t="str">
        <f t="shared" si="4"/>
        <v/>
      </c>
      <c r="V67" s="245" t="str">
        <f t="shared" si="4"/>
        <v/>
      </c>
      <c r="W67" s="245" t="str">
        <f t="shared" si="4"/>
        <v/>
      </c>
      <c r="X67" s="245" t="str">
        <f t="shared" si="4"/>
        <v/>
      </c>
      <c r="Y67" s="246" t="str">
        <f t="shared" si="4"/>
        <v/>
      </c>
      <c r="Z67" s="247" t="str">
        <f t="shared" si="4"/>
        <v/>
      </c>
      <c r="AA67" s="245" t="str">
        <f t="shared" si="4"/>
        <v/>
      </c>
      <c r="AB67" s="245" t="str">
        <f t="shared" si="4"/>
        <v/>
      </c>
      <c r="AC67" s="245" t="str">
        <f t="shared" si="4"/>
        <v/>
      </c>
      <c r="AD67" s="245" t="str">
        <f t="shared" si="4"/>
        <v/>
      </c>
      <c r="AE67" s="245" t="str">
        <f t="shared" si="4"/>
        <v/>
      </c>
      <c r="AF67" s="246" t="str">
        <f t="shared" si="4"/>
        <v/>
      </c>
      <c r="AG67" s="245" t="str">
        <f t="shared" si="4"/>
        <v/>
      </c>
      <c r="AH67" s="245" t="str">
        <f t="shared" si="4"/>
        <v/>
      </c>
      <c r="AI67" s="245" t="str">
        <f t="shared" si="4"/>
        <v/>
      </c>
      <c r="AJ67" s="245" t="str">
        <f t="shared" si="4"/>
        <v/>
      </c>
      <c r="AK67" s="245" t="str">
        <f t="shared" si="4"/>
        <v/>
      </c>
      <c r="AL67" s="245" t="str">
        <f t="shared" si="4"/>
        <v/>
      </c>
      <c r="AM67" s="246" t="str">
        <f t="shared" si="4"/>
        <v/>
      </c>
      <c r="AN67" s="245" t="str">
        <f t="shared" si="4"/>
        <v/>
      </c>
      <c r="AO67" s="245" t="str">
        <f t="shared" si="4"/>
        <v/>
      </c>
      <c r="AP67" s="245" t="str">
        <f t="shared" si="4"/>
        <v/>
      </c>
      <c r="AQ67" s="245" t="str">
        <f t="shared" si="4"/>
        <v/>
      </c>
      <c r="AR67" s="245" t="str">
        <f t="shared" si="4"/>
        <v/>
      </c>
      <c r="AS67" s="245" t="str">
        <f t="shared" si="4"/>
        <v/>
      </c>
      <c r="AT67" s="246" t="str">
        <f t="shared" si="4"/>
        <v/>
      </c>
      <c r="AU67" s="245" t="str">
        <f t="shared" si="4"/>
        <v/>
      </c>
      <c r="AV67" s="245" t="str">
        <f t="shared" si="4"/>
        <v/>
      </c>
      <c r="AW67" s="246" t="str">
        <f t="shared" si="4"/>
        <v/>
      </c>
      <c r="AX67" s="1008"/>
      <c r="AY67" s="1009"/>
      <c r="AZ67" s="1009"/>
      <c r="BA67" s="1010"/>
      <c r="BB67" s="993"/>
      <c r="BC67" s="994"/>
      <c r="BD67" s="994"/>
      <c r="BE67" s="994"/>
      <c r="BF67" s="995"/>
    </row>
    <row r="68" spans="2:73" ht="18.75" customHeight="1" x14ac:dyDescent="0.15">
      <c r="B68" s="1039"/>
      <c r="C68" s="1040"/>
      <c r="D68" s="1040"/>
      <c r="E68" s="1040"/>
      <c r="F68" s="1040"/>
      <c r="G68" s="1040"/>
      <c r="H68" s="1040"/>
      <c r="I68" s="1040"/>
      <c r="J68" s="1040"/>
      <c r="K68" s="1041"/>
      <c r="L68" s="961" t="s">
        <v>283</v>
      </c>
      <c r="M68" s="961"/>
      <c r="N68" s="961"/>
      <c r="O68" s="961"/>
      <c r="P68" s="961"/>
      <c r="Q68" s="961"/>
      <c r="R68" s="962"/>
      <c r="S68" s="233" t="str">
        <f t="shared" ref="S68:AH71" si="5">IF($L68="","",IF(COUNTIFS($F$22:$F$60,$L68,S$22:S$60,"&gt;0")=0,"",COUNTIFS($F$22:$F$60,$L68,S$22:S$60,"&gt;0")))</f>
        <v/>
      </c>
      <c r="T68" s="234" t="str">
        <f>IF($L68="","",IF(COUNTIFS($F$22:$F$60,$L68,T$22:T$60,"&gt;0")=0,"",COUNTIFS($F$22:$F$60,$L68,T$22:T$60,"&gt;0")))</f>
        <v/>
      </c>
      <c r="U68" s="234" t="str">
        <f t="shared" si="5"/>
        <v/>
      </c>
      <c r="V68" s="234" t="str">
        <f t="shared" si="5"/>
        <v/>
      </c>
      <c r="W68" s="234" t="str">
        <f t="shared" si="5"/>
        <v/>
      </c>
      <c r="X68" s="234" t="str">
        <f t="shared" si="5"/>
        <v/>
      </c>
      <c r="Y68" s="235" t="str">
        <f t="shared" si="5"/>
        <v/>
      </c>
      <c r="Z68" s="248" t="str">
        <f t="shared" si="5"/>
        <v/>
      </c>
      <c r="AA68" s="234" t="str">
        <f t="shared" si="5"/>
        <v/>
      </c>
      <c r="AB68" s="234" t="str">
        <f t="shared" si="5"/>
        <v/>
      </c>
      <c r="AC68" s="234" t="str">
        <f t="shared" si="5"/>
        <v/>
      </c>
      <c r="AD68" s="234" t="str">
        <f t="shared" si="5"/>
        <v/>
      </c>
      <c r="AE68" s="234" t="str">
        <f t="shared" si="5"/>
        <v/>
      </c>
      <c r="AF68" s="235" t="str">
        <f t="shared" si="5"/>
        <v/>
      </c>
      <c r="AG68" s="234" t="str">
        <f t="shared" si="5"/>
        <v/>
      </c>
      <c r="AH68" s="234" t="str">
        <f t="shared" si="5"/>
        <v/>
      </c>
      <c r="AI68" s="234" t="str">
        <f t="shared" si="4"/>
        <v/>
      </c>
      <c r="AJ68" s="234" t="str">
        <f t="shared" si="4"/>
        <v/>
      </c>
      <c r="AK68" s="234" t="str">
        <f t="shared" si="4"/>
        <v/>
      </c>
      <c r="AL68" s="234" t="str">
        <f t="shared" si="4"/>
        <v/>
      </c>
      <c r="AM68" s="235" t="str">
        <f t="shared" si="4"/>
        <v/>
      </c>
      <c r="AN68" s="234" t="str">
        <f t="shared" si="4"/>
        <v/>
      </c>
      <c r="AO68" s="234" t="str">
        <f t="shared" si="4"/>
        <v/>
      </c>
      <c r="AP68" s="234" t="str">
        <f t="shared" si="4"/>
        <v/>
      </c>
      <c r="AQ68" s="234" t="str">
        <f t="shared" si="4"/>
        <v/>
      </c>
      <c r="AR68" s="234" t="str">
        <f t="shared" si="4"/>
        <v/>
      </c>
      <c r="AS68" s="234" t="str">
        <f t="shared" si="4"/>
        <v/>
      </c>
      <c r="AT68" s="235" t="str">
        <f t="shared" si="4"/>
        <v/>
      </c>
      <c r="AU68" s="234" t="str">
        <f t="shared" si="4"/>
        <v/>
      </c>
      <c r="AV68" s="234" t="str">
        <f t="shared" si="4"/>
        <v/>
      </c>
      <c r="AW68" s="235" t="str">
        <f t="shared" si="4"/>
        <v/>
      </c>
      <c r="AX68" s="1008"/>
      <c r="AY68" s="1009"/>
      <c r="AZ68" s="1009"/>
      <c r="BA68" s="1010"/>
      <c r="BB68" s="993"/>
      <c r="BC68" s="994"/>
      <c r="BD68" s="994"/>
      <c r="BE68" s="994"/>
      <c r="BF68" s="995"/>
    </row>
    <row r="69" spans="2:73" ht="18.75" customHeight="1" x14ac:dyDescent="0.15">
      <c r="B69" s="1039"/>
      <c r="C69" s="1040"/>
      <c r="D69" s="1040"/>
      <c r="E69" s="1040"/>
      <c r="F69" s="1040"/>
      <c r="G69" s="1040"/>
      <c r="H69" s="1040"/>
      <c r="I69" s="1040"/>
      <c r="J69" s="1040"/>
      <c r="K69" s="1041"/>
      <c r="L69" s="961" t="s">
        <v>284</v>
      </c>
      <c r="M69" s="961"/>
      <c r="N69" s="961"/>
      <c r="O69" s="961"/>
      <c r="P69" s="961"/>
      <c r="Q69" s="961"/>
      <c r="R69" s="962"/>
      <c r="S69" s="233" t="str">
        <f t="shared" si="5"/>
        <v/>
      </c>
      <c r="T69" s="234" t="str">
        <f t="shared" si="4"/>
        <v/>
      </c>
      <c r="U69" s="234" t="str">
        <f t="shared" si="4"/>
        <v/>
      </c>
      <c r="V69" s="234" t="str">
        <f t="shared" si="4"/>
        <v/>
      </c>
      <c r="W69" s="234" t="str">
        <f t="shared" si="4"/>
        <v/>
      </c>
      <c r="X69" s="234" t="str">
        <f>IF($L69="","",IF(COUNTIFS($F$22:$F$60,$L69,X$22:X$60,"&gt;0")=0,"",COUNTIFS($F$22:$F$60,$L69,X$22:X$60,"&gt;0")))</f>
        <v/>
      </c>
      <c r="Y69" s="235" t="str">
        <f t="shared" si="4"/>
        <v/>
      </c>
      <c r="Z69" s="248" t="str">
        <f t="shared" si="4"/>
        <v/>
      </c>
      <c r="AA69" s="234" t="str">
        <f t="shared" si="4"/>
        <v/>
      </c>
      <c r="AB69" s="234" t="str">
        <f t="shared" si="4"/>
        <v/>
      </c>
      <c r="AC69" s="234" t="str">
        <f t="shared" si="4"/>
        <v/>
      </c>
      <c r="AD69" s="234" t="str">
        <f t="shared" si="4"/>
        <v/>
      </c>
      <c r="AE69" s="234" t="str">
        <f t="shared" si="4"/>
        <v/>
      </c>
      <c r="AF69" s="235" t="str">
        <f t="shared" si="4"/>
        <v/>
      </c>
      <c r="AG69" s="234" t="str">
        <f t="shared" si="4"/>
        <v/>
      </c>
      <c r="AH69" s="234" t="str">
        <f t="shared" si="4"/>
        <v/>
      </c>
      <c r="AI69" s="234" t="str">
        <f t="shared" si="4"/>
        <v/>
      </c>
      <c r="AJ69" s="234" t="str">
        <f t="shared" si="4"/>
        <v/>
      </c>
      <c r="AK69" s="234" t="str">
        <f t="shared" si="4"/>
        <v/>
      </c>
      <c r="AL69" s="234" t="str">
        <f t="shared" si="4"/>
        <v/>
      </c>
      <c r="AM69" s="235" t="str">
        <f t="shared" si="4"/>
        <v/>
      </c>
      <c r="AN69" s="234" t="str">
        <f t="shared" si="4"/>
        <v/>
      </c>
      <c r="AO69" s="234" t="str">
        <f t="shared" si="4"/>
        <v/>
      </c>
      <c r="AP69" s="234" t="str">
        <f t="shared" si="4"/>
        <v/>
      </c>
      <c r="AQ69" s="234" t="str">
        <f t="shared" si="4"/>
        <v/>
      </c>
      <c r="AR69" s="234" t="str">
        <f t="shared" si="4"/>
        <v/>
      </c>
      <c r="AS69" s="234" t="str">
        <f t="shared" si="4"/>
        <v/>
      </c>
      <c r="AT69" s="235" t="str">
        <f t="shared" si="4"/>
        <v/>
      </c>
      <c r="AU69" s="234" t="str">
        <f t="shared" si="4"/>
        <v/>
      </c>
      <c r="AV69" s="234" t="str">
        <f t="shared" si="4"/>
        <v/>
      </c>
      <c r="AW69" s="235" t="str">
        <f t="shared" si="4"/>
        <v/>
      </c>
      <c r="AX69" s="1008"/>
      <c r="AY69" s="1009"/>
      <c r="AZ69" s="1009"/>
      <c r="BA69" s="1010"/>
      <c r="BB69" s="993"/>
      <c r="BC69" s="994"/>
      <c r="BD69" s="994"/>
      <c r="BE69" s="994"/>
      <c r="BF69" s="995"/>
    </row>
    <row r="70" spans="2:73" ht="18.75" customHeight="1" x14ac:dyDescent="0.15">
      <c r="B70" s="1039"/>
      <c r="C70" s="1040"/>
      <c r="D70" s="1040"/>
      <c r="E70" s="1040"/>
      <c r="F70" s="1040"/>
      <c r="G70" s="1040"/>
      <c r="H70" s="1040"/>
      <c r="I70" s="1040"/>
      <c r="J70" s="1040"/>
      <c r="K70" s="1041"/>
      <c r="L70" s="961" t="s">
        <v>285</v>
      </c>
      <c r="M70" s="961"/>
      <c r="N70" s="961"/>
      <c r="O70" s="961"/>
      <c r="P70" s="961"/>
      <c r="Q70" s="961"/>
      <c r="R70" s="962"/>
      <c r="S70" s="233" t="str">
        <f t="shared" si="5"/>
        <v/>
      </c>
      <c r="T70" s="234" t="str">
        <f t="shared" si="4"/>
        <v/>
      </c>
      <c r="U70" s="234" t="str">
        <f t="shared" si="4"/>
        <v/>
      </c>
      <c r="V70" s="234" t="str">
        <f t="shared" si="4"/>
        <v/>
      </c>
      <c r="W70" s="234" t="str">
        <f t="shared" si="4"/>
        <v/>
      </c>
      <c r="X70" s="234" t="str">
        <f t="shared" si="4"/>
        <v/>
      </c>
      <c r="Y70" s="235" t="str">
        <f t="shared" si="4"/>
        <v/>
      </c>
      <c r="Z70" s="248" t="str">
        <f t="shared" si="4"/>
        <v/>
      </c>
      <c r="AA70" s="234" t="str">
        <f t="shared" si="4"/>
        <v/>
      </c>
      <c r="AB70" s="234" t="str">
        <f t="shared" si="4"/>
        <v/>
      </c>
      <c r="AC70" s="234" t="str">
        <f t="shared" si="4"/>
        <v/>
      </c>
      <c r="AD70" s="234" t="str">
        <f t="shared" si="4"/>
        <v/>
      </c>
      <c r="AE70" s="234" t="str">
        <f t="shared" si="4"/>
        <v/>
      </c>
      <c r="AF70" s="235" t="str">
        <f t="shared" si="4"/>
        <v/>
      </c>
      <c r="AG70" s="234" t="str">
        <f t="shared" si="4"/>
        <v/>
      </c>
      <c r="AH70" s="234" t="str">
        <f t="shared" si="4"/>
        <v/>
      </c>
      <c r="AI70" s="234" t="str">
        <f t="shared" si="4"/>
        <v/>
      </c>
      <c r="AJ70" s="234" t="str">
        <f t="shared" si="4"/>
        <v/>
      </c>
      <c r="AK70" s="234" t="str">
        <f t="shared" si="4"/>
        <v/>
      </c>
      <c r="AL70" s="234" t="str">
        <f t="shared" si="4"/>
        <v/>
      </c>
      <c r="AM70" s="235" t="str">
        <f t="shared" si="4"/>
        <v/>
      </c>
      <c r="AN70" s="234" t="str">
        <f t="shared" si="4"/>
        <v/>
      </c>
      <c r="AO70" s="234" t="str">
        <f t="shared" si="4"/>
        <v/>
      </c>
      <c r="AP70" s="234" t="str">
        <f t="shared" si="4"/>
        <v/>
      </c>
      <c r="AQ70" s="234" t="str">
        <f t="shared" si="4"/>
        <v/>
      </c>
      <c r="AR70" s="234" t="str">
        <f t="shared" si="4"/>
        <v/>
      </c>
      <c r="AS70" s="234" t="str">
        <f t="shared" si="4"/>
        <v/>
      </c>
      <c r="AT70" s="235" t="str">
        <f t="shared" si="4"/>
        <v/>
      </c>
      <c r="AU70" s="234" t="str">
        <f t="shared" si="4"/>
        <v/>
      </c>
      <c r="AV70" s="234" t="str">
        <f t="shared" si="4"/>
        <v/>
      </c>
      <c r="AW70" s="235" t="str">
        <f t="shared" si="4"/>
        <v/>
      </c>
      <c r="AX70" s="1008"/>
      <c r="AY70" s="1009"/>
      <c r="AZ70" s="1009"/>
      <c r="BA70" s="1010"/>
      <c r="BB70" s="993"/>
      <c r="BC70" s="994"/>
      <c r="BD70" s="994"/>
      <c r="BE70" s="994"/>
      <c r="BF70" s="995"/>
    </row>
    <row r="71" spans="2:73" ht="18.75" customHeight="1" thickBot="1" x14ac:dyDescent="0.2">
      <c r="B71" s="1042"/>
      <c r="C71" s="1043"/>
      <c r="D71" s="1043"/>
      <c r="E71" s="1043"/>
      <c r="F71" s="1043"/>
      <c r="G71" s="1043"/>
      <c r="H71" s="1043"/>
      <c r="I71" s="1043"/>
      <c r="J71" s="1043"/>
      <c r="K71" s="1044"/>
      <c r="L71" s="963"/>
      <c r="M71" s="963"/>
      <c r="N71" s="963"/>
      <c r="O71" s="963"/>
      <c r="P71" s="963"/>
      <c r="Q71" s="963"/>
      <c r="R71" s="964"/>
      <c r="S71" s="249" t="str">
        <f t="shared" si="5"/>
        <v/>
      </c>
      <c r="T71" s="250" t="str">
        <f t="shared" si="4"/>
        <v/>
      </c>
      <c r="U71" s="250" t="str">
        <f t="shared" si="4"/>
        <v/>
      </c>
      <c r="V71" s="250" t="str">
        <f t="shared" si="4"/>
        <v/>
      </c>
      <c r="W71" s="250" t="str">
        <f t="shared" si="4"/>
        <v/>
      </c>
      <c r="X71" s="250" t="str">
        <f t="shared" si="4"/>
        <v/>
      </c>
      <c r="Y71" s="251" t="str">
        <f t="shared" si="4"/>
        <v/>
      </c>
      <c r="Z71" s="252" t="str">
        <f t="shared" si="4"/>
        <v/>
      </c>
      <c r="AA71" s="250" t="str">
        <f t="shared" si="4"/>
        <v/>
      </c>
      <c r="AB71" s="250" t="str">
        <f t="shared" si="4"/>
        <v/>
      </c>
      <c r="AC71" s="250" t="str">
        <f t="shared" si="4"/>
        <v/>
      </c>
      <c r="AD71" s="250" t="str">
        <f t="shared" si="4"/>
        <v/>
      </c>
      <c r="AE71" s="250" t="str">
        <f t="shared" si="4"/>
        <v/>
      </c>
      <c r="AF71" s="251" t="str">
        <f t="shared" si="4"/>
        <v/>
      </c>
      <c r="AG71" s="250" t="str">
        <f t="shared" si="4"/>
        <v/>
      </c>
      <c r="AH71" s="250" t="str">
        <f t="shared" si="4"/>
        <v/>
      </c>
      <c r="AI71" s="250" t="str">
        <f t="shared" si="4"/>
        <v/>
      </c>
      <c r="AJ71" s="250" t="str">
        <f t="shared" si="4"/>
        <v/>
      </c>
      <c r="AK71" s="250" t="str">
        <f t="shared" si="4"/>
        <v/>
      </c>
      <c r="AL71" s="250" t="str">
        <f t="shared" si="4"/>
        <v/>
      </c>
      <c r="AM71" s="251" t="str">
        <f t="shared" si="4"/>
        <v/>
      </c>
      <c r="AN71" s="250" t="str">
        <f t="shared" si="4"/>
        <v/>
      </c>
      <c r="AO71" s="250" t="str">
        <f t="shared" si="4"/>
        <v/>
      </c>
      <c r="AP71" s="250" t="str">
        <f t="shared" si="4"/>
        <v/>
      </c>
      <c r="AQ71" s="250" t="str">
        <f t="shared" si="4"/>
        <v/>
      </c>
      <c r="AR71" s="250" t="str">
        <f t="shared" si="4"/>
        <v/>
      </c>
      <c r="AS71" s="250" t="str">
        <f t="shared" si="4"/>
        <v/>
      </c>
      <c r="AT71" s="251" t="str">
        <f t="shared" si="4"/>
        <v/>
      </c>
      <c r="AU71" s="250" t="str">
        <f t="shared" si="4"/>
        <v/>
      </c>
      <c r="AV71" s="250" t="str">
        <f t="shared" si="4"/>
        <v/>
      </c>
      <c r="AW71" s="251" t="str">
        <f t="shared" si="4"/>
        <v/>
      </c>
      <c r="AX71" s="1011"/>
      <c r="AY71" s="1012"/>
      <c r="AZ71" s="1012"/>
      <c r="BA71" s="1013"/>
      <c r="BB71" s="996"/>
      <c r="BC71" s="997"/>
      <c r="BD71" s="997"/>
      <c r="BE71" s="997"/>
      <c r="BF71" s="998"/>
    </row>
    <row r="72" spans="2:73" ht="13.5" customHeight="1" x14ac:dyDescent="0.15">
      <c r="C72" s="253"/>
      <c r="D72" s="253"/>
      <c r="E72" s="253"/>
      <c r="F72" s="253"/>
      <c r="G72" s="254"/>
      <c r="H72" s="255"/>
      <c r="AF72" s="190"/>
    </row>
    <row r="73" spans="2:73" ht="11.45" customHeight="1" x14ac:dyDescent="0.15">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6"/>
      <c r="AW73" s="256"/>
      <c r="AX73" s="256"/>
      <c r="AY73" s="256"/>
      <c r="AZ73" s="256"/>
      <c r="BA73" s="256"/>
    </row>
    <row r="74" spans="2:73" ht="20.25" customHeight="1" x14ac:dyDescent="0.2">
      <c r="BN74" s="185"/>
      <c r="BO74" s="173"/>
      <c r="BP74" s="185"/>
      <c r="BQ74" s="185"/>
      <c r="BR74" s="185"/>
      <c r="BS74" s="257"/>
      <c r="BT74" s="258"/>
      <c r="BU74" s="258"/>
    </row>
    <row r="75" spans="2:73" ht="20.25" customHeight="1" x14ac:dyDescent="0.15">
      <c r="C75" s="259"/>
      <c r="D75" s="259"/>
      <c r="E75" s="259"/>
      <c r="F75" s="259"/>
      <c r="G75" s="259"/>
      <c r="H75" s="190"/>
      <c r="I75" s="190"/>
    </row>
    <row r="76" spans="2:73" ht="20.25" customHeight="1" x14ac:dyDescent="0.15">
      <c r="C76" s="259"/>
      <c r="D76" s="259"/>
      <c r="E76" s="259"/>
      <c r="F76" s="259"/>
      <c r="G76" s="259"/>
      <c r="H76" s="190"/>
      <c r="I76" s="190"/>
    </row>
    <row r="77" spans="2:73" ht="20.25" customHeight="1" x14ac:dyDescent="0.15">
      <c r="C77" s="190"/>
      <c r="D77" s="190"/>
      <c r="E77" s="190"/>
      <c r="F77" s="190"/>
      <c r="G77" s="190"/>
    </row>
    <row r="78" spans="2:73" ht="20.25" customHeight="1" x14ac:dyDescent="0.15">
      <c r="C78" s="190"/>
      <c r="D78" s="190"/>
      <c r="E78" s="190"/>
      <c r="F78" s="190"/>
      <c r="G78" s="190"/>
    </row>
    <row r="79" spans="2:73" ht="20.25" customHeight="1" x14ac:dyDescent="0.15">
      <c r="C79" s="190"/>
      <c r="D79" s="190"/>
      <c r="E79" s="190"/>
      <c r="F79" s="190"/>
      <c r="G79" s="190"/>
    </row>
    <row r="80" spans="2:73" ht="20.25" customHeight="1" x14ac:dyDescent="0.15">
      <c r="C80" s="190"/>
      <c r="D80" s="190"/>
      <c r="E80" s="190"/>
      <c r="F80" s="190"/>
      <c r="G80" s="190"/>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 ref="G55:G57"/>
    <mergeCell ref="H55:K57"/>
    <mergeCell ref="L55:O57"/>
    <mergeCell ref="P55:R55"/>
  </mergeCells>
  <phoneticPr fontId="9"/>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9">
    <dataValidation type="list" allowBlank="1" showInputMessage="1" sqref="AP1:BE1" xr:uid="{8B73F354-F43A-422E-A359-93D5F12DEEB2}">
      <formula1>#REF!</formula1>
    </dataValidation>
    <dataValidation type="list" errorStyle="warning" allowBlank="1" showInputMessage="1" error="リストにない場合のみ、入力してください。" sqref="H22:K60" xr:uid="{D4E261DF-AA42-4B26-A06E-92B4728372EC}">
      <formula1>INDIRECT(C22)</formula1>
    </dataValidation>
    <dataValidation type="list" allowBlank="1" showInputMessage="1" showErrorMessage="1" sqref="BB3:BE3" xr:uid="{D1B3532D-A9F8-49DB-B84E-CF05727461B4}">
      <formula1>"４週,暦月"</formula1>
    </dataValidation>
    <dataValidation type="list" allowBlank="1" showInputMessage="1" showErrorMessage="1" sqref="AC3" xr:uid="{C826A097-58BA-4163-BA89-815D90F096B4}">
      <formula1>#REF!</formula1>
    </dataValidation>
    <dataValidation type="list" allowBlank="1" showInputMessage="1" sqref="C22:E60" xr:uid="{326594C2-4084-4B5F-8C8B-1362FFBA75A4}">
      <formula1>職種</formula1>
    </dataValidation>
    <dataValidation type="list" allowBlank="1" showInputMessage="1" showErrorMessage="1" sqref="BB4:BE4" xr:uid="{00CBBAB9-DF8A-4962-9275-C94693F0E0D3}">
      <formula1>"予定,実績,予定・実績"</formula1>
    </dataValidation>
    <dataValidation type="list" allowBlank="1" showInputMessage="1" sqref="S22:AW22 S25:AW25 S28:AW28 S31:AW31 S34:AW34 S37:AW37 S40:AW40 S43:AW43 S46:AW46 S49:AW49 S52:AW52 S55:AW55 S58:AW58" xr:uid="{E96BC1EB-3FBD-4ACC-B88C-CBD6C939BD0D}">
      <formula1>シフト記号表</formula1>
    </dataValidation>
    <dataValidation type="list" allowBlank="1" showInputMessage="1" sqref="G22:G60" xr:uid="{1BD338AF-7C75-44BF-833A-D8F569E31F1C}">
      <formula1>"A, B, C, D"</formula1>
    </dataValidation>
    <dataValidation type="decimal" allowBlank="1" showInputMessage="1" showErrorMessage="1" error="入力可能範囲　32～40" sqref="AX6" xr:uid="{DFBEE77C-C4D2-4E30-A90D-EA0F9A0307DE}">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F853-C98A-4833-9362-0CE485E43003}">
  <sheetPr>
    <pageSetUpPr fitToPage="1"/>
  </sheetPr>
  <dimension ref="B1:BS74"/>
  <sheetViews>
    <sheetView view="pageBreakPreview" topLeftCell="A67" zoomScale="60" zoomScaleNormal="100" workbookViewId="0">
      <selection activeCell="P27" sqref="P27:R27"/>
    </sheetView>
  </sheetViews>
  <sheetFormatPr defaultColWidth="9" defaultRowHeight="13.5" x14ac:dyDescent="0.15"/>
  <cols>
    <col min="1" max="1" width="1.875" style="260" customWidth="1"/>
    <col min="2" max="3" width="9" style="260"/>
    <col min="4" max="4" width="45.625" style="260" customWidth="1"/>
    <col min="5" max="16384" width="9" style="260"/>
  </cols>
  <sheetData>
    <row r="1" spans="2:11" ht="14.25" x14ac:dyDescent="0.15">
      <c r="B1" s="260" t="s">
        <v>286</v>
      </c>
      <c r="D1" s="261"/>
      <c r="E1" s="261"/>
      <c r="F1" s="261"/>
    </row>
    <row r="2" spans="2:11" s="187" customFormat="1" ht="20.25" customHeight="1" x14ac:dyDescent="0.15">
      <c r="B2" s="262" t="s">
        <v>287</v>
      </c>
      <c r="C2" s="262"/>
      <c r="D2" s="261"/>
      <c r="E2" s="261"/>
      <c r="F2" s="261"/>
    </row>
    <row r="3" spans="2:11" s="187" customFormat="1" ht="20.25" customHeight="1" x14ac:dyDescent="0.15">
      <c r="B3" s="262"/>
      <c r="C3" s="262"/>
      <c r="D3" s="261"/>
      <c r="E3" s="261"/>
      <c r="F3" s="261"/>
    </row>
    <row r="4" spans="2:11" s="187" customFormat="1" ht="20.25" customHeight="1" x14ac:dyDescent="0.15">
      <c r="B4" s="263"/>
      <c r="C4" s="261" t="s">
        <v>288</v>
      </c>
      <c r="D4" s="261"/>
      <c r="F4" s="1178" t="s">
        <v>289</v>
      </c>
      <c r="G4" s="1178"/>
      <c r="H4" s="1178"/>
      <c r="I4" s="1178"/>
      <c r="J4" s="1178"/>
      <c r="K4" s="1178"/>
    </row>
    <row r="5" spans="2:11" s="187" customFormat="1" ht="20.25" customHeight="1" x14ac:dyDescent="0.15">
      <c r="B5" s="264"/>
      <c r="C5" s="261" t="s">
        <v>290</v>
      </c>
      <c r="D5" s="261"/>
      <c r="F5" s="1178"/>
      <c r="G5" s="1178"/>
      <c r="H5" s="1178"/>
      <c r="I5" s="1178"/>
      <c r="J5" s="1178"/>
      <c r="K5" s="1178"/>
    </row>
    <row r="6" spans="2:11" s="187" customFormat="1" ht="20.25" customHeight="1" x14ac:dyDescent="0.15">
      <c r="B6" s="265" t="s">
        <v>291</v>
      </c>
      <c r="C6" s="261"/>
      <c r="D6" s="261"/>
      <c r="E6" s="266"/>
      <c r="F6" s="261"/>
    </row>
    <row r="7" spans="2:11" s="187" customFormat="1" ht="20.25" customHeight="1" x14ac:dyDescent="0.15">
      <c r="B7" s="262"/>
      <c r="C7" s="262"/>
      <c r="D7" s="261"/>
      <c r="E7" s="266"/>
      <c r="F7" s="261"/>
    </row>
    <row r="8" spans="2:11" s="187" customFormat="1" ht="20.25" customHeight="1" x14ac:dyDescent="0.15">
      <c r="B8" s="261" t="s">
        <v>292</v>
      </c>
      <c r="C8" s="262"/>
      <c r="D8" s="261"/>
      <c r="E8" s="266"/>
      <c r="F8" s="261"/>
    </row>
    <row r="9" spans="2:11" s="187" customFormat="1" ht="20.25" customHeight="1" x14ac:dyDescent="0.15">
      <c r="B9" s="262"/>
      <c r="C9" s="262"/>
      <c r="D9" s="261"/>
      <c r="E9" s="261"/>
      <c r="F9" s="261"/>
    </row>
    <row r="10" spans="2:11" s="187" customFormat="1" ht="20.25" customHeight="1" x14ac:dyDescent="0.15">
      <c r="B10" s="261" t="s">
        <v>293</v>
      </c>
      <c r="C10" s="262"/>
      <c r="D10" s="261"/>
      <c r="E10" s="261"/>
      <c r="F10" s="261"/>
    </row>
    <row r="11" spans="2:11" s="187" customFormat="1" ht="20.25" customHeight="1" x14ac:dyDescent="0.15">
      <c r="B11" s="261"/>
      <c r="C11" s="262"/>
      <c r="D11" s="261"/>
      <c r="E11" s="261"/>
      <c r="F11" s="261"/>
    </row>
    <row r="12" spans="2:11" s="187" customFormat="1" ht="20.25" customHeight="1" x14ac:dyDescent="0.15">
      <c r="B12" s="261" t="s">
        <v>294</v>
      </c>
      <c r="C12" s="262"/>
      <c r="D12" s="261"/>
    </row>
    <row r="13" spans="2:11" s="187" customFormat="1" ht="20.25" customHeight="1" x14ac:dyDescent="0.15">
      <c r="B13" s="261"/>
      <c r="C13" s="262"/>
      <c r="D13" s="261"/>
    </row>
    <row r="14" spans="2:11" s="187" customFormat="1" ht="20.25" customHeight="1" x14ac:dyDescent="0.15">
      <c r="B14" s="261" t="s">
        <v>295</v>
      </c>
      <c r="C14" s="262"/>
      <c r="D14" s="261"/>
    </row>
    <row r="15" spans="2:11" s="187" customFormat="1" ht="20.25" customHeight="1" x14ac:dyDescent="0.15">
      <c r="B15" s="261"/>
      <c r="C15" s="262"/>
      <c r="D15" s="261"/>
    </row>
    <row r="16" spans="2:11" s="187" customFormat="1" ht="20.25" customHeight="1" x14ac:dyDescent="0.15">
      <c r="B16" s="261" t="s">
        <v>296</v>
      </c>
      <c r="C16" s="262"/>
      <c r="D16" s="261"/>
    </row>
    <row r="17" spans="2:25" s="187" customFormat="1" ht="20.25" customHeight="1" x14ac:dyDescent="0.15">
      <c r="B17" s="262"/>
      <c r="C17" s="262"/>
      <c r="D17" s="261"/>
    </row>
    <row r="18" spans="2:25" s="187" customFormat="1" ht="20.25" customHeight="1" x14ac:dyDescent="0.15">
      <c r="B18" s="261" t="s">
        <v>297</v>
      </c>
      <c r="C18" s="262"/>
      <c r="D18" s="261"/>
    </row>
    <row r="19" spans="2:25" s="187" customFormat="1" ht="20.25" customHeight="1" x14ac:dyDescent="0.15">
      <c r="B19" s="262"/>
      <c r="C19" s="262"/>
      <c r="D19" s="261"/>
    </row>
    <row r="20" spans="2:25" s="187" customFormat="1" ht="17.25" customHeight="1" x14ac:dyDescent="0.15">
      <c r="B20" s="261" t="s">
        <v>298</v>
      </c>
      <c r="C20" s="261"/>
      <c r="D20" s="261"/>
    </row>
    <row r="21" spans="2:25" s="187" customFormat="1" ht="17.25" customHeight="1" x14ac:dyDescent="0.15">
      <c r="B21" s="261" t="s">
        <v>299</v>
      </c>
      <c r="C21" s="261"/>
      <c r="D21" s="261"/>
    </row>
    <row r="22" spans="2:25" s="187" customFormat="1" ht="17.25" customHeight="1" x14ac:dyDescent="0.15">
      <c r="B22" s="261"/>
      <c r="C22" s="261"/>
      <c r="D22" s="261"/>
    </row>
    <row r="23" spans="2:25" s="187" customFormat="1" ht="17.25" customHeight="1" x14ac:dyDescent="0.15">
      <c r="B23" s="261"/>
      <c r="C23" s="267" t="s">
        <v>260</v>
      </c>
      <c r="D23" s="267" t="s">
        <v>300</v>
      </c>
    </row>
    <row r="24" spans="2:25" s="187" customFormat="1" ht="17.25" customHeight="1" x14ac:dyDescent="0.15">
      <c r="B24" s="261"/>
      <c r="C24" s="267">
        <v>1</v>
      </c>
      <c r="D24" s="268" t="s">
        <v>301</v>
      </c>
    </row>
    <row r="25" spans="2:25" s="187" customFormat="1" ht="17.25" customHeight="1" x14ac:dyDescent="0.15">
      <c r="B25" s="261"/>
      <c r="C25" s="267">
        <v>2</v>
      </c>
      <c r="D25" s="268" t="s">
        <v>282</v>
      </c>
    </row>
    <row r="26" spans="2:25" s="187" customFormat="1" ht="17.25" customHeight="1" x14ac:dyDescent="0.15">
      <c r="B26" s="261"/>
      <c r="C26" s="267">
        <v>3</v>
      </c>
      <c r="D26" s="268" t="s">
        <v>283</v>
      </c>
    </row>
    <row r="27" spans="2:25" s="187" customFormat="1" ht="17.25" customHeight="1" x14ac:dyDescent="0.15">
      <c r="B27" s="261"/>
      <c r="C27" s="267">
        <v>4</v>
      </c>
      <c r="D27" s="268" t="s">
        <v>284</v>
      </c>
    </row>
    <row r="28" spans="2:25" s="187" customFormat="1" ht="17.25" customHeight="1" x14ac:dyDescent="0.15">
      <c r="B28" s="261"/>
      <c r="C28" s="267">
        <v>5</v>
      </c>
      <c r="D28" s="268" t="s">
        <v>285</v>
      </c>
    </row>
    <row r="29" spans="2:25" s="187" customFormat="1" ht="17.25" customHeight="1" x14ac:dyDescent="0.15">
      <c r="B29" s="261"/>
      <c r="C29" s="266"/>
      <c r="D29" s="261"/>
    </row>
    <row r="30" spans="2:25" s="187" customFormat="1" ht="17.25" customHeight="1" x14ac:dyDescent="0.15">
      <c r="B30" s="261" t="s">
        <v>302</v>
      </c>
      <c r="C30" s="261"/>
      <c r="D30" s="261"/>
    </row>
    <row r="31" spans="2:25" s="187" customFormat="1" ht="17.25" customHeight="1" x14ac:dyDescent="0.15">
      <c r="B31" s="261" t="s">
        <v>303</v>
      </c>
      <c r="C31" s="261"/>
      <c r="D31" s="261"/>
    </row>
    <row r="32" spans="2:25" s="187" customFormat="1" ht="17.25" customHeight="1" x14ac:dyDescent="0.15">
      <c r="B32" s="261"/>
      <c r="C32" s="261"/>
      <c r="D32" s="261"/>
      <c r="G32" s="269"/>
      <c r="H32" s="269"/>
      <c r="J32" s="269"/>
      <c r="K32" s="269"/>
      <c r="L32" s="269"/>
      <c r="M32" s="269"/>
      <c r="N32" s="269"/>
      <c r="O32" s="269"/>
      <c r="R32" s="269"/>
      <c r="S32" s="269"/>
      <c r="T32" s="269"/>
      <c r="W32" s="269"/>
      <c r="X32" s="269"/>
      <c r="Y32" s="269"/>
    </row>
    <row r="33" spans="2:51" s="187" customFormat="1" ht="17.25" customHeight="1" x14ac:dyDescent="0.15">
      <c r="B33" s="261"/>
      <c r="C33" s="267" t="s">
        <v>304</v>
      </c>
      <c r="D33" s="267" t="s">
        <v>305</v>
      </c>
      <c r="G33" s="269"/>
      <c r="H33" s="269"/>
      <c r="J33" s="269"/>
      <c r="K33" s="269"/>
      <c r="L33" s="269"/>
      <c r="M33" s="269"/>
      <c r="N33" s="269"/>
      <c r="O33" s="269"/>
      <c r="R33" s="269"/>
      <c r="S33" s="269"/>
      <c r="T33" s="269"/>
      <c r="W33" s="269"/>
      <c r="X33" s="269"/>
      <c r="Y33" s="269"/>
    </row>
    <row r="34" spans="2:51" s="187" customFormat="1" ht="17.25" customHeight="1" x14ac:dyDescent="0.15">
      <c r="B34" s="261"/>
      <c r="C34" s="267" t="s">
        <v>306</v>
      </c>
      <c r="D34" s="268" t="s">
        <v>307</v>
      </c>
      <c r="G34" s="269"/>
      <c r="H34" s="269"/>
      <c r="J34" s="269"/>
      <c r="K34" s="269"/>
      <c r="L34" s="269"/>
      <c r="M34" s="269"/>
      <c r="N34" s="269"/>
      <c r="O34" s="269"/>
      <c r="R34" s="269"/>
      <c r="S34" s="269"/>
      <c r="T34" s="269"/>
      <c r="W34" s="269"/>
      <c r="X34" s="269"/>
      <c r="Y34" s="269"/>
    </row>
    <row r="35" spans="2:51" s="187" customFormat="1" ht="17.25" customHeight="1" x14ac:dyDescent="0.15">
      <c r="B35" s="261"/>
      <c r="C35" s="267" t="s">
        <v>308</v>
      </c>
      <c r="D35" s="268" t="s">
        <v>309</v>
      </c>
      <c r="G35" s="269"/>
      <c r="H35" s="269"/>
      <c r="J35" s="269"/>
      <c r="K35" s="269"/>
      <c r="L35" s="269"/>
      <c r="M35" s="269"/>
      <c r="N35" s="269"/>
      <c r="O35" s="269"/>
      <c r="R35" s="269"/>
      <c r="S35" s="269"/>
      <c r="T35" s="269"/>
      <c r="W35" s="269"/>
      <c r="X35" s="269"/>
      <c r="Y35" s="269"/>
    </row>
    <row r="36" spans="2:51" s="187" customFormat="1" ht="17.25" customHeight="1" x14ac:dyDescent="0.15">
      <c r="B36" s="261"/>
      <c r="C36" s="267" t="s">
        <v>310</v>
      </c>
      <c r="D36" s="268" t="s">
        <v>311</v>
      </c>
      <c r="G36" s="269"/>
      <c r="H36" s="269"/>
      <c r="J36" s="269"/>
      <c r="K36" s="269"/>
      <c r="L36" s="269"/>
      <c r="M36" s="269"/>
      <c r="N36" s="269"/>
      <c r="O36" s="269"/>
      <c r="R36" s="269"/>
      <c r="S36" s="269"/>
      <c r="T36" s="269"/>
      <c r="W36" s="269"/>
      <c r="X36" s="269"/>
      <c r="Y36" s="269"/>
    </row>
    <row r="37" spans="2:51" s="187" customFormat="1" ht="17.25" customHeight="1" x14ac:dyDescent="0.15">
      <c r="B37" s="261"/>
      <c r="C37" s="267" t="s">
        <v>312</v>
      </c>
      <c r="D37" s="268" t="s">
        <v>313</v>
      </c>
      <c r="G37" s="269"/>
      <c r="H37" s="269"/>
      <c r="J37" s="269"/>
      <c r="K37" s="269"/>
      <c r="L37" s="269"/>
      <c r="M37" s="269"/>
      <c r="N37" s="269"/>
      <c r="O37" s="269"/>
      <c r="R37" s="269"/>
      <c r="S37" s="269"/>
      <c r="T37" s="269"/>
      <c r="W37" s="269"/>
      <c r="X37" s="269"/>
      <c r="Y37" s="269"/>
    </row>
    <row r="38" spans="2:51" s="187" customFormat="1" ht="17.25" customHeight="1" x14ac:dyDescent="0.15">
      <c r="B38" s="261"/>
      <c r="C38" s="261"/>
      <c r="D38" s="261"/>
      <c r="G38" s="269"/>
      <c r="H38" s="269"/>
      <c r="J38" s="269"/>
      <c r="K38" s="269"/>
      <c r="L38" s="269"/>
      <c r="M38" s="269"/>
      <c r="N38" s="269"/>
      <c r="O38" s="269"/>
      <c r="R38" s="269"/>
      <c r="S38" s="269"/>
      <c r="T38" s="269"/>
      <c r="W38" s="269"/>
      <c r="X38" s="269"/>
      <c r="Y38" s="269"/>
    </row>
    <row r="39" spans="2:51" s="187" customFormat="1" ht="17.25" customHeight="1" x14ac:dyDescent="0.15">
      <c r="B39" s="261"/>
      <c r="C39" s="270" t="s">
        <v>314</v>
      </c>
      <c r="D39" s="261"/>
      <c r="G39" s="269"/>
      <c r="H39" s="269"/>
      <c r="J39" s="269"/>
      <c r="K39" s="269"/>
      <c r="L39" s="269"/>
      <c r="M39" s="269"/>
      <c r="N39" s="269"/>
      <c r="O39" s="269"/>
      <c r="R39" s="269"/>
      <c r="S39" s="269"/>
      <c r="T39" s="269"/>
      <c r="W39" s="269"/>
      <c r="X39" s="269"/>
      <c r="Y39" s="269"/>
    </row>
    <row r="40" spans="2:51" s="187" customFormat="1" ht="17.25" customHeight="1" x14ac:dyDescent="0.15">
      <c r="C40" s="261" t="s">
        <v>315</v>
      </c>
      <c r="F40" s="270"/>
      <c r="G40" s="269"/>
      <c r="H40" s="269"/>
      <c r="J40" s="269"/>
      <c r="K40" s="269"/>
      <c r="L40" s="269"/>
      <c r="M40" s="269"/>
      <c r="N40" s="269"/>
      <c r="O40" s="269"/>
      <c r="R40" s="269"/>
      <c r="S40" s="269"/>
      <c r="T40" s="269"/>
      <c r="W40" s="269"/>
      <c r="X40" s="269"/>
      <c r="Y40" s="269"/>
    </row>
    <row r="41" spans="2:51" s="187" customFormat="1" ht="17.25" customHeight="1" x14ac:dyDescent="0.15">
      <c r="C41" s="261" t="s">
        <v>316</v>
      </c>
      <c r="F41" s="261"/>
      <c r="G41" s="269"/>
      <c r="H41" s="269"/>
      <c r="J41" s="269"/>
      <c r="K41" s="269"/>
      <c r="L41" s="269"/>
      <c r="M41" s="269"/>
      <c r="N41" s="269"/>
      <c r="O41" s="269"/>
      <c r="R41" s="269"/>
      <c r="S41" s="269"/>
      <c r="T41" s="269"/>
      <c r="W41" s="269"/>
      <c r="X41" s="269"/>
      <c r="Y41" s="269"/>
    </row>
    <row r="42" spans="2:51" s="187" customFormat="1" ht="17.25" customHeight="1" x14ac:dyDescent="0.15">
      <c r="B42" s="261"/>
      <c r="C42" s="261"/>
      <c r="D42" s="261"/>
      <c r="E42" s="270"/>
      <c r="F42" s="269"/>
      <c r="G42" s="269"/>
      <c r="H42" s="269"/>
      <c r="J42" s="269"/>
      <c r="K42" s="269"/>
      <c r="L42" s="269"/>
      <c r="M42" s="269"/>
      <c r="N42" s="269"/>
      <c r="O42" s="269"/>
      <c r="R42" s="269"/>
      <c r="S42" s="269"/>
      <c r="T42" s="269"/>
      <c r="W42" s="269"/>
      <c r="X42" s="269"/>
      <c r="Y42" s="269"/>
    </row>
    <row r="43" spans="2:51" s="187" customFormat="1" ht="17.25" customHeight="1" x14ac:dyDescent="0.15">
      <c r="B43" s="261" t="s">
        <v>317</v>
      </c>
      <c r="C43" s="261"/>
      <c r="D43" s="261"/>
    </row>
    <row r="44" spans="2:51" s="187" customFormat="1" ht="17.25" customHeight="1" x14ac:dyDescent="0.15">
      <c r="B44" s="261" t="s">
        <v>318</v>
      </c>
      <c r="C44" s="261"/>
      <c r="D44" s="261"/>
    </row>
    <row r="45" spans="2:51" s="187" customFormat="1" ht="17.25" customHeight="1" x14ac:dyDescent="0.15">
      <c r="B45" s="271" t="s">
        <v>319</v>
      </c>
      <c r="E45" s="269"/>
      <c r="F45" s="269"/>
      <c r="G45" s="269"/>
      <c r="H45" s="269"/>
      <c r="I45" s="269"/>
      <c r="J45" s="269"/>
      <c r="K45" s="269"/>
      <c r="L45" s="269"/>
      <c r="M45" s="269"/>
      <c r="N45" s="269"/>
      <c r="O45" s="269"/>
      <c r="P45" s="269"/>
      <c r="Q45" s="269"/>
      <c r="R45" s="269"/>
      <c r="S45" s="269"/>
      <c r="T45" s="269"/>
      <c r="U45" s="269"/>
      <c r="Y45" s="269"/>
      <c r="Z45" s="269"/>
      <c r="AA45" s="269"/>
      <c r="AB45" s="269"/>
      <c r="AD45" s="269"/>
      <c r="AE45" s="269"/>
      <c r="AF45" s="269"/>
      <c r="AG45" s="269"/>
      <c r="AH45" s="269"/>
      <c r="AI45" s="272"/>
      <c r="AJ45" s="269"/>
      <c r="AK45" s="269"/>
      <c r="AL45" s="269"/>
      <c r="AM45" s="269"/>
      <c r="AN45" s="269"/>
      <c r="AO45" s="269"/>
      <c r="AP45" s="269"/>
      <c r="AQ45" s="269"/>
      <c r="AR45" s="269"/>
      <c r="AS45" s="269"/>
      <c r="AT45" s="269"/>
      <c r="AU45" s="269"/>
      <c r="AV45" s="269"/>
      <c r="AW45" s="269"/>
      <c r="AX45" s="269"/>
      <c r="AY45" s="272"/>
    </row>
    <row r="46" spans="2:51" s="187" customFormat="1" ht="17.25" customHeight="1" x14ac:dyDescent="0.15"/>
    <row r="47" spans="2:51" s="187" customFormat="1" ht="17.25" customHeight="1" x14ac:dyDescent="0.15">
      <c r="B47" s="261" t="s">
        <v>320</v>
      </c>
      <c r="C47" s="261"/>
    </row>
    <row r="48" spans="2:51" s="187" customFormat="1" ht="17.25" customHeight="1" x14ac:dyDescent="0.15">
      <c r="B48" s="261"/>
      <c r="C48" s="261"/>
    </row>
    <row r="49" spans="2:54" s="187" customFormat="1" ht="17.25" customHeight="1" x14ac:dyDescent="0.15">
      <c r="B49" s="261" t="s">
        <v>321</v>
      </c>
      <c r="C49" s="261"/>
    </row>
    <row r="50" spans="2:54" s="187" customFormat="1" ht="17.25" customHeight="1" x14ac:dyDescent="0.15">
      <c r="B50" s="261" t="s">
        <v>322</v>
      </c>
      <c r="C50" s="261"/>
    </row>
    <row r="51" spans="2:54" s="187" customFormat="1" ht="17.25" customHeight="1" x14ac:dyDescent="0.15">
      <c r="B51" s="261"/>
      <c r="C51" s="261"/>
    </row>
    <row r="52" spans="2:54" s="187" customFormat="1" ht="17.25" customHeight="1" x14ac:dyDescent="0.15">
      <c r="B52" s="261" t="s">
        <v>323</v>
      </c>
      <c r="C52" s="261"/>
    </row>
    <row r="53" spans="2:54" s="187" customFormat="1" ht="17.25" customHeight="1" x14ac:dyDescent="0.15">
      <c r="B53" s="261" t="s">
        <v>324</v>
      </c>
      <c r="C53" s="261"/>
    </row>
    <row r="54" spans="2:54" s="187" customFormat="1" ht="17.25" customHeight="1" x14ac:dyDescent="0.15">
      <c r="B54" s="261"/>
      <c r="C54" s="261"/>
    </row>
    <row r="55" spans="2:54" s="187" customFormat="1" ht="17.25" customHeight="1" x14ac:dyDescent="0.15">
      <c r="B55" s="261" t="s">
        <v>325</v>
      </c>
      <c r="C55" s="261"/>
      <c r="D55" s="261"/>
    </row>
    <row r="56" spans="2:54" s="187" customFormat="1" ht="17.25" customHeight="1" x14ac:dyDescent="0.15">
      <c r="B56" s="261"/>
      <c r="C56" s="261"/>
      <c r="D56" s="261"/>
    </row>
    <row r="57" spans="2:54" s="187" customFormat="1" ht="17.25" customHeight="1" x14ac:dyDescent="0.15">
      <c r="B57" s="187" t="s">
        <v>326</v>
      </c>
      <c r="D57" s="261"/>
    </row>
    <row r="58" spans="2:54" s="187" customFormat="1" ht="17.25" customHeight="1" x14ac:dyDescent="0.15">
      <c r="B58" s="187" t="s">
        <v>327</v>
      </c>
      <c r="D58" s="261"/>
    </row>
    <row r="59" spans="2:54" s="187" customFormat="1" ht="17.25" customHeight="1" x14ac:dyDescent="0.15">
      <c r="B59" s="187" t="s">
        <v>328</v>
      </c>
      <c r="D59" s="261"/>
    </row>
    <row r="60" spans="2:54" s="187" customFormat="1" ht="17.25" customHeight="1" x14ac:dyDescent="0.15"/>
    <row r="61" spans="2:54" s="187" customFormat="1" ht="17.25" customHeight="1" x14ac:dyDescent="0.15">
      <c r="B61" s="187" t="s">
        <v>329</v>
      </c>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c r="AV61" s="273"/>
      <c r="AW61" s="273"/>
      <c r="AX61" s="273"/>
    </row>
    <row r="62" spans="2:54" s="187" customFormat="1" ht="17.25" customHeight="1" x14ac:dyDescent="0.15">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row>
    <row r="63" spans="2:54" s="187" customFormat="1" ht="17.25" customHeight="1" x14ac:dyDescent="0.15">
      <c r="B63" s="187" t="s">
        <v>330</v>
      </c>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3"/>
    </row>
    <row r="64" spans="2:54" s="187" customFormat="1" ht="17.25" customHeight="1" x14ac:dyDescent="0.15">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c r="BA64" s="273"/>
      <c r="BB64" s="273"/>
    </row>
    <row r="65" spans="2:71" s="187" customFormat="1" ht="17.25" customHeight="1" x14ac:dyDescent="0.15">
      <c r="B65" s="187" t="s">
        <v>331</v>
      </c>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row>
    <row r="66" spans="2:71" s="187" customFormat="1" ht="17.25" customHeight="1" x14ac:dyDescent="0.15">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c r="AY66" s="273"/>
      <c r="AZ66" s="273"/>
      <c r="BA66" s="273"/>
      <c r="BB66" s="273"/>
    </row>
    <row r="67" spans="2:71" s="187" customFormat="1" ht="17.25" customHeight="1" x14ac:dyDescent="0.2">
      <c r="B67" s="187" t="s">
        <v>332</v>
      </c>
      <c r="BL67" s="274"/>
      <c r="BM67" s="275"/>
      <c r="BN67" s="274"/>
      <c r="BO67" s="274"/>
      <c r="BP67" s="274"/>
      <c r="BQ67" s="276"/>
      <c r="BR67" s="277"/>
      <c r="BS67" s="277"/>
    </row>
    <row r="68" spans="2:71" s="187" customFormat="1" ht="17.25" customHeight="1" x14ac:dyDescent="0.15">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row>
    <row r="69" spans="2:71" s="187" customFormat="1" ht="17.25" customHeight="1" x14ac:dyDescent="0.15">
      <c r="B69" s="187" t="s">
        <v>333</v>
      </c>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c r="AY69" s="273"/>
      <c r="AZ69" s="273"/>
      <c r="BA69" s="273"/>
      <c r="BB69" s="273"/>
    </row>
    <row r="70" spans="2:71" s="187" customFormat="1" ht="17.25" customHeight="1" x14ac:dyDescent="0.15">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273"/>
      <c r="AZ70" s="273"/>
      <c r="BA70" s="273"/>
      <c r="BB70" s="273"/>
    </row>
    <row r="71" spans="2:71" ht="17.25" customHeight="1" x14ac:dyDescent="0.15">
      <c r="B71" s="260" t="s">
        <v>334</v>
      </c>
    </row>
    <row r="72" spans="2:71" ht="17.25" customHeight="1" x14ac:dyDescent="0.15">
      <c r="B72" s="187" t="s">
        <v>335</v>
      </c>
    </row>
    <row r="73" spans="2:71" ht="17.25" customHeight="1" x14ac:dyDescent="0.15">
      <c r="B73" s="278" t="s">
        <v>336</v>
      </c>
    </row>
    <row r="74" spans="2:71" ht="17.25" customHeight="1" x14ac:dyDescent="0.15"/>
  </sheetData>
  <mergeCells count="1">
    <mergeCell ref="F4:K5"/>
  </mergeCells>
  <phoneticPr fontId="9"/>
  <pageMargins left="0.70866141732283472" right="0.70866141732283472" top="0.74803149606299213" bottom="0.74803149606299213" header="0.31496062992125984" footer="0.31496062992125984"/>
  <pageSetup paperSize="9" scale="4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09245-A2EC-44DE-BDEC-B20890FFAEAD}">
  <dimension ref="B1:W42"/>
  <sheetViews>
    <sheetView tabSelected="1" view="pageBreakPreview" topLeftCell="A25" zoomScale="60" zoomScaleNormal="30" workbookViewId="0">
      <selection activeCell="P27" sqref="P27"/>
    </sheetView>
  </sheetViews>
  <sheetFormatPr defaultColWidth="9" defaultRowHeight="18.75" x14ac:dyDescent="0.15"/>
  <cols>
    <col min="1" max="1" width="1.625" style="281" customWidth="1"/>
    <col min="2" max="2" width="5.625" style="280" customWidth="1"/>
    <col min="3" max="3" width="10.625" style="280" customWidth="1"/>
    <col min="4" max="4" width="3.375" style="280" bestFit="1" customWidth="1"/>
    <col min="5" max="5" width="15.625" style="281" customWidth="1"/>
    <col min="6" max="6" width="3.375" style="281" bestFit="1" customWidth="1"/>
    <col min="7" max="7" width="15.625" style="281" customWidth="1"/>
    <col min="8" max="8" width="3.375" style="281" bestFit="1" customWidth="1"/>
    <col min="9" max="9" width="15.625" style="280" customWidth="1"/>
    <col min="10" max="10" width="3.375" style="281" bestFit="1" customWidth="1"/>
    <col min="11" max="11" width="15.625" style="281" customWidth="1"/>
    <col min="12" max="12" width="3.375" style="281" customWidth="1"/>
    <col min="13" max="13" width="15.625" style="281" customWidth="1"/>
    <col min="14" max="14" width="3.375" style="281" customWidth="1"/>
    <col min="15" max="15" width="15.625" style="281" customWidth="1"/>
    <col min="16" max="16" width="3.375" style="281" customWidth="1"/>
    <col min="17" max="17" width="15.625" style="281" customWidth="1"/>
    <col min="18" max="18" width="3.375" style="281" customWidth="1"/>
    <col min="19" max="19" width="15.625" style="281" customWidth="1"/>
    <col min="20" max="20" width="3.375" style="281" customWidth="1"/>
    <col min="21" max="21" width="15.625" style="281" customWidth="1"/>
    <col min="22" max="22" width="3.375" style="281" customWidth="1"/>
    <col min="23" max="23" width="50.625" style="281" customWidth="1"/>
    <col min="24" max="16384" width="9" style="281"/>
  </cols>
  <sheetData>
    <row r="1" spans="2:23" x14ac:dyDescent="0.15">
      <c r="B1" s="279" t="s">
        <v>337</v>
      </c>
    </row>
    <row r="2" spans="2:23" x14ac:dyDescent="0.15">
      <c r="B2" s="282" t="s">
        <v>338</v>
      </c>
      <c r="E2" s="283"/>
      <c r="I2" s="284"/>
    </row>
    <row r="3" spans="2:23" x14ac:dyDescent="0.15">
      <c r="B3" s="284" t="s">
        <v>339</v>
      </c>
      <c r="E3" s="283" t="s">
        <v>340</v>
      </c>
      <c r="I3" s="284"/>
    </row>
    <row r="4" spans="2:23" x14ac:dyDescent="0.15">
      <c r="B4" s="282"/>
      <c r="E4" s="1179" t="s">
        <v>341</v>
      </c>
      <c r="F4" s="1179"/>
      <c r="G4" s="1179"/>
      <c r="H4" s="1179"/>
      <c r="I4" s="1179"/>
      <c r="J4" s="1179"/>
      <c r="K4" s="1179"/>
      <c r="M4" s="1179" t="s">
        <v>342</v>
      </c>
      <c r="N4" s="1179"/>
      <c r="O4" s="1179"/>
      <c r="Q4" s="1179" t="s">
        <v>343</v>
      </c>
      <c r="R4" s="1179"/>
      <c r="S4" s="1179"/>
      <c r="T4" s="1179"/>
      <c r="U4" s="1179"/>
      <c r="W4" s="1179" t="s">
        <v>344</v>
      </c>
    </row>
    <row r="5" spans="2:23" x14ac:dyDescent="0.15">
      <c r="B5" s="280" t="s">
        <v>260</v>
      </c>
      <c r="C5" s="280" t="s">
        <v>304</v>
      </c>
      <c r="E5" s="280" t="s">
        <v>345</v>
      </c>
      <c r="F5" s="280"/>
      <c r="G5" s="280" t="s">
        <v>346</v>
      </c>
      <c r="I5" s="280" t="s">
        <v>347</v>
      </c>
      <c r="K5" s="280" t="s">
        <v>341</v>
      </c>
      <c r="M5" s="280" t="s">
        <v>348</v>
      </c>
      <c r="O5" s="280" t="s">
        <v>349</v>
      </c>
      <c r="Q5" s="280" t="s">
        <v>348</v>
      </c>
      <c r="S5" s="280" t="s">
        <v>349</v>
      </c>
      <c r="U5" s="280" t="s">
        <v>341</v>
      </c>
      <c r="W5" s="1179"/>
    </row>
    <row r="6" spans="2:23" x14ac:dyDescent="0.15">
      <c r="B6" s="280">
        <v>1</v>
      </c>
      <c r="C6" s="285" t="s">
        <v>350</v>
      </c>
      <c r="D6" s="280" t="s">
        <v>351</v>
      </c>
      <c r="E6" s="286">
        <v>0.375</v>
      </c>
      <c r="F6" s="280" t="s">
        <v>257</v>
      </c>
      <c r="G6" s="286">
        <v>0.75</v>
      </c>
      <c r="H6" s="281" t="s">
        <v>352</v>
      </c>
      <c r="I6" s="286">
        <v>4.1666666666666664E-2</v>
      </c>
      <c r="J6" s="281" t="s">
        <v>241</v>
      </c>
      <c r="K6" s="287">
        <f t="shared" ref="K6:K8" si="0">(G6-E6-I6)*24</f>
        <v>8</v>
      </c>
      <c r="M6" s="286">
        <v>0.39583333333333331</v>
      </c>
      <c r="N6" s="280" t="s">
        <v>257</v>
      </c>
      <c r="O6" s="286">
        <v>0.6875</v>
      </c>
      <c r="Q6" s="288">
        <f>IF(E6&lt;M6,M6,E6)</f>
        <v>0.39583333333333331</v>
      </c>
      <c r="R6" s="280" t="s">
        <v>257</v>
      </c>
      <c r="S6" s="288">
        <f t="shared" ref="S6:S8" si="1">IF(G6&gt;O6,O6,G6)</f>
        <v>0.6875</v>
      </c>
      <c r="U6" s="287">
        <f t="shared" ref="U6:U8" si="2">(S6-Q6)*24</f>
        <v>7</v>
      </c>
      <c r="W6" s="289"/>
    </row>
    <row r="7" spans="2:23" x14ac:dyDescent="0.15">
      <c r="B7" s="280">
        <v>2</v>
      </c>
      <c r="C7" s="285" t="s">
        <v>353</v>
      </c>
      <c r="D7" s="280" t="s">
        <v>351</v>
      </c>
      <c r="E7" s="286"/>
      <c r="F7" s="280" t="s">
        <v>257</v>
      </c>
      <c r="G7" s="286"/>
      <c r="H7" s="281" t="s">
        <v>352</v>
      </c>
      <c r="I7" s="286">
        <v>0</v>
      </c>
      <c r="J7" s="281" t="s">
        <v>241</v>
      </c>
      <c r="K7" s="287">
        <f t="shared" si="0"/>
        <v>0</v>
      </c>
      <c r="M7" s="286"/>
      <c r="N7" s="280" t="s">
        <v>257</v>
      </c>
      <c r="O7" s="286"/>
      <c r="Q7" s="288">
        <f t="shared" ref="Q7:Q8" si="3">IF(E7&lt;M7,M7,E7)</f>
        <v>0</v>
      </c>
      <c r="R7" s="280" t="s">
        <v>257</v>
      </c>
      <c r="S7" s="288">
        <f t="shared" si="1"/>
        <v>0</v>
      </c>
      <c r="U7" s="287">
        <f t="shared" si="2"/>
        <v>0</v>
      </c>
      <c r="W7" s="289"/>
    </row>
    <row r="8" spans="2:23" x14ac:dyDescent="0.15">
      <c r="B8" s="280">
        <v>3</v>
      </c>
      <c r="C8" s="285" t="s">
        <v>354</v>
      </c>
      <c r="D8" s="280" t="s">
        <v>351</v>
      </c>
      <c r="E8" s="286"/>
      <c r="F8" s="280" t="s">
        <v>257</v>
      </c>
      <c r="G8" s="286"/>
      <c r="H8" s="281" t="s">
        <v>352</v>
      </c>
      <c r="I8" s="286">
        <v>0</v>
      </c>
      <c r="J8" s="281" t="s">
        <v>241</v>
      </c>
      <c r="K8" s="287">
        <f t="shared" si="0"/>
        <v>0</v>
      </c>
      <c r="M8" s="286"/>
      <c r="N8" s="280" t="s">
        <v>257</v>
      </c>
      <c r="O8" s="286"/>
      <c r="Q8" s="288">
        <f t="shared" si="3"/>
        <v>0</v>
      </c>
      <c r="R8" s="280" t="s">
        <v>257</v>
      </c>
      <c r="S8" s="288">
        <f t="shared" si="1"/>
        <v>0</v>
      </c>
      <c r="U8" s="287">
        <f t="shared" si="2"/>
        <v>0</v>
      </c>
      <c r="W8" s="289"/>
    </row>
    <row r="9" spans="2:23" x14ac:dyDescent="0.15">
      <c r="B9" s="280">
        <v>4</v>
      </c>
      <c r="C9" s="285" t="s">
        <v>355</v>
      </c>
      <c r="D9" s="280" t="s">
        <v>351</v>
      </c>
      <c r="E9" s="286"/>
      <c r="F9" s="280" t="s">
        <v>257</v>
      </c>
      <c r="G9" s="286"/>
      <c r="H9" s="281" t="s">
        <v>352</v>
      </c>
      <c r="I9" s="286">
        <v>0</v>
      </c>
      <c r="J9" s="281" t="s">
        <v>241</v>
      </c>
      <c r="K9" s="287">
        <f>(G9-E9-I9)*24</f>
        <v>0</v>
      </c>
      <c r="M9" s="286"/>
      <c r="N9" s="280" t="s">
        <v>257</v>
      </c>
      <c r="O9" s="286"/>
      <c r="Q9" s="288">
        <f>IF(E9&lt;M9,M9,E9)</f>
        <v>0</v>
      </c>
      <c r="R9" s="280" t="s">
        <v>257</v>
      </c>
      <c r="S9" s="288">
        <f>IF(G9&gt;O9,O9,G9)</f>
        <v>0</v>
      </c>
      <c r="U9" s="287">
        <f>(S9-Q9)*24</f>
        <v>0</v>
      </c>
      <c r="W9" s="289"/>
    </row>
    <row r="10" spans="2:23" x14ac:dyDescent="0.15">
      <c r="B10" s="280">
        <v>5</v>
      </c>
      <c r="C10" s="285" t="s">
        <v>356</v>
      </c>
      <c r="D10" s="280" t="s">
        <v>351</v>
      </c>
      <c r="E10" s="286"/>
      <c r="F10" s="280" t="s">
        <v>257</v>
      </c>
      <c r="G10" s="286"/>
      <c r="H10" s="281" t="s">
        <v>352</v>
      </c>
      <c r="I10" s="286">
        <v>0</v>
      </c>
      <c r="J10" s="281" t="s">
        <v>241</v>
      </c>
      <c r="K10" s="287">
        <f>(G10-E10-I10)*24</f>
        <v>0</v>
      </c>
      <c r="M10" s="286"/>
      <c r="N10" s="280" t="s">
        <v>257</v>
      </c>
      <c r="O10" s="286"/>
      <c r="Q10" s="288">
        <f t="shared" ref="Q10:Q25" si="4">IF(E10&lt;M10,M10,E10)</f>
        <v>0</v>
      </c>
      <c r="R10" s="280" t="s">
        <v>257</v>
      </c>
      <c r="S10" s="288">
        <f t="shared" ref="S10:S25" si="5">IF(G10&gt;O10,O10,G10)</f>
        <v>0</v>
      </c>
      <c r="U10" s="287">
        <f t="shared" ref="U10:U25" si="6">(S10-Q10)*24</f>
        <v>0</v>
      </c>
      <c r="W10" s="289"/>
    </row>
    <row r="11" spans="2:23" x14ac:dyDescent="0.15">
      <c r="B11" s="280">
        <v>6</v>
      </c>
      <c r="C11" s="285" t="s">
        <v>357</v>
      </c>
      <c r="D11" s="280" t="s">
        <v>351</v>
      </c>
      <c r="E11" s="286"/>
      <c r="F11" s="280" t="s">
        <v>257</v>
      </c>
      <c r="G11" s="286"/>
      <c r="H11" s="281" t="s">
        <v>352</v>
      </c>
      <c r="I11" s="286">
        <v>0</v>
      </c>
      <c r="J11" s="281" t="s">
        <v>241</v>
      </c>
      <c r="K11" s="287">
        <f t="shared" ref="K11:K25" si="7">(G11-E11-I11)*24</f>
        <v>0</v>
      </c>
      <c r="M11" s="286"/>
      <c r="N11" s="280" t="s">
        <v>257</v>
      </c>
      <c r="O11" s="286"/>
      <c r="Q11" s="288">
        <f t="shared" si="4"/>
        <v>0</v>
      </c>
      <c r="R11" s="280" t="s">
        <v>257</v>
      </c>
      <c r="S11" s="288">
        <f t="shared" si="5"/>
        <v>0</v>
      </c>
      <c r="U11" s="287">
        <f t="shared" si="6"/>
        <v>0</v>
      </c>
      <c r="W11" s="289"/>
    </row>
    <row r="12" spans="2:23" x14ac:dyDescent="0.15">
      <c r="B12" s="280">
        <v>7</v>
      </c>
      <c r="C12" s="285" t="s">
        <v>358</v>
      </c>
      <c r="D12" s="280" t="s">
        <v>351</v>
      </c>
      <c r="E12" s="286"/>
      <c r="F12" s="280" t="s">
        <v>257</v>
      </c>
      <c r="G12" s="286"/>
      <c r="H12" s="281" t="s">
        <v>352</v>
      </c>
      <c r="I12" s="286">
        <v>0</v>
      </c>
      <c r="J12" s="281" t="s">
        <v>241</v>
      </c>
      <c r="K12" s="287">
        <f t="shared" si="7"/>
        <v>0</v>
      </c>
      <c r="M12" s="286"/>
      <c r="N12" s="280" t="s">
        <v>257</v>
      </c>
      <c r="O12" s="286"/>
      <c r="Q12" s="288">
        <f t="shared" si="4"/>
        <v>0</v>
      </c>
      <c r="R12" s="280" t="s">
        <v>257</v>
      </c>
      <c r="S12" s="288">
        <f t="shared" si="5"/>
        <v>0</v>
      </c>
      <c r="U12" s="287">
        <f t="shared" si="6"/>
        <v>0</v>
      </c>
      <c r="W12" s="289"/>
    </row>
    <row r="13" spans="2:23" x14ac:dyDescent="0.15">
      <c r="B13" s="280">
        <v>8</v>
      </c>
      <c r="C13" s="285" t="s">
        <v>359</v>
      </c>
      <c r="D13" s="280" t="s">
        <v>351</v>
      </c>
      <c r="E13" s="286"/>
      <c r="F13" s="280" t="s">
        <v>257</v>
      </c>
      <c r="G13" s="286"/>
      <c r="H13" s="281" t="s">
        <v>352</v>
      </c>
      <c r="I13" s="286">
        <v>0</v>
      </c>
      <c r="J13" s="281" t="s">
        <v>241</v>
      </c>
      <c r="K13" s="287">
        <f t="shared" si="7"/>
        <v>0</v>
      </c>
      <c r="M13" s="286"/>
      <c r="N13" s="280" t="s">
        <v>257</v>
      </c>
      <c r="O13" s="286"/>
      <c r="Q13" s="288">
        <f t="shared" si="4"/>
        <v>0</v>
      </c>
      <c r="R13" s="280" t="s">
        <v>257</v>
      </c>
      <c r="S13" s="288">
        <f t="shared" si="5"/>
        <v>0</v>
      </c>
      <c r="U13" s="287">
        <f t="shared" si="6"/>
        <v>0</v>
      </c>
      <c r="W13" s="289"/>
    </row>
    <row r="14" spans="2:23" x14ac:dyDescent="0.15">
      <c r="B14" s="280">
        <v>9</v>
      </c>
      <c r="C14" s="285" t="s">
        <v>360</v>
      </c>
      <c r="D14" s="280" t="s">
        <v>351</v>
      </c>
      <c r="E14" s="286"/>
      <c r="F14" s="280" t="s">
        <v>257</v>
      </c>
      <c r="G14" s="286"/>
      <c r="H14" s="281" t="s">
        <v>352</v>
      </c>
      <c r="I14" s="286">
        <v>0</v>
      </c>
      <c r="J14" s="281" t="s">
        <v>241</v>
      </c>
      <c r="K14" s="287">
        <f t="shared" si="7"/>
        <v>0</v>
      </c>
      <c r="M14" s="286"/>
      <c r="N14" s="280" t="s">
        <v>257</v>
      </c>
      <c r="O14" s="286"/>
      <c r="Q14" s="288">
        <f t="shared" si="4"/>
        <v>0</v>
      </c>
      <c r="R14" s="280" t="s">
        <v>257</v>
      </c>
      <c r="S14" s="288">
        <f t="shared" si="5"/>
        <v>0</v>
      </c>
      <c r="U14" s="287">
        <f t="shared" si="6"/>
        <v>0</v>
      </c>
      <c r="W14" s="289"/>
    </row>
    <row r="15" spans="2:23" x14ac:dyDescent="0.15">
      <c r="B15" s="280">
        <v>10</v>
      </c>
      <c r="C15" s="285" t="s">
        <v>361</v>
      </c>
      <c r="D15" s="280" t="s">
        <v>351</v>
      </c>
      <c r="E15" s="286"/>
      <c r="F15" s="280" t="s">
        <v>257</v>
      </c>
      <c r="G15" s="286"/>
      <c r="H15" s="281" t="s">
        <v>352</v>
      </c>
      <c r="I15" s="286">
        <v>0</v>
      </c>
      <c r="J15" s="281" t="s">
        <v>241</v>
      </c>
      <c r="K15" s="287">
        <f t="shared" si="7"/>
        <v>0</v>
      </c>
      <c r="M15" s="286"/>
      <c r="N15" s="280" t="s">
        <v>257</v>
      </c>
      <c r="O15" s="286"/>
      <c r="Q15" s="288">
        <f t="shared" si="4"/>
        <v>0</v>
      </c>
      <c r="R15" s="280" t="s">
        <v>257</v>
      </c>
      <c r="S15" s="288">
        <f>IF(G15&gt;O15,O15,G15)</f>
        <v>0</v>
      </c>
      <c r="U15" s="287">
        <f t="shared" si="6"/>
        <v>0</v>
      </c>
      <c r="W15" s="289"/>
    </row>
    <row r="16" spans="2:23" x14ac:dyDescent="0.15">
      <c r="B16" s="280">
        <v>11</v>
      </c>
      <c r="C16" s="285" t="s">
        <v>362</v>
      </c>
      <c r="D16" s="280" t="s">
        <v>351</v>
      </c>
      <c r="E16" s="286"/>
      <c r="F16" s="280" t="s">
        <v>257</v>
      </c>
      <c r="G16" s="286"/>
      <c r="H16" s="281" t="s">
        <v>352</v>
      </c>
      <c r="I16" s="286">
        <v>0</v>
      </c>
      <c r="J16" s="281" t="s">
        <v>241</v>
      </c>
      <c r="K16" s="287">
        <f t="shared" si="7"/>
        <v>0</v>
      </c>
      <c r="M16" s="286"/>
      <c r="N16" s="280" t="s">
        <v>257</v>
      </c>
      <c r="O16" s="286"/>
      <c r="Q16" s="288">
        <f t="shared" si="4"/>
        <v>0</v>
      </c>
      <c r="R16" s="280" t="s">
        <v>257</v>
      </c>
      <c r="S16" s="288">
        <f t="shared" si="5"/>
        <v>0</v>
      </c>
      <c r="U16" s="287">
        <f t="shared" si="6"/>
        <v>0</v>
      </c>
      <c r="W16" s="289"/>
    </row>
    <row r="17" spans="2:23" x14ac:dyDescent="0.15">
      <c r="B17" s="280">
        <v>12</v>
      </c>
      <c r="C17" s="285" t="s">
        <v>363</v>
      </c>
      <c r="D17" s="280" t="s">
        <v>351</v>
      </c>
      <c r="E17" s="286"/>
      <c r="F17" s="280" t="s">
        <v>257</v>
      </c>
      <c r="G17" s="286"/>
      <c r="H17" s="281" t="s">
        <v>352</v>
      </c>
      <c r="I17" s="286">
        <v>0</v>
      </c>
      <c r="J17" s="281" t="s">
        <v>241</v>
      </c>
      <c r="K17" s="287">
        <f t="shared" si="7"/>
        <v>0</v>
      </c>
      <c r="M17" s="286"/>
      <c r="N17" s="280" t="s">
        <v>257</v>
      </c>
      <c r="O17" s="286"/>
      <c r="Q17" s="288">
        <f t="shared" si="4"/>
        <v>0</v>
      </c>
      <c r="R17" s="280" t="s">
        <v>257</v>
      </c>
      <c r="S17" s="288">
        <f t="shared" si="5"/>
        <v>0</v>
      </c>
      <c r="U17" s="287">
        <f t="shared" si="6"/>
        <v>0</v>
      </c>
      <c r="W17" s="289"/>
    </row>
    <row r="18" spans="2:23" x14ac:dyDescent="0.15">
      <c r="B18" s="280">
        <v>13</v>
      </c>
      <c r="C18" s="285" t="s">
        <v>364</v>
      </c>
      <c r="D18" s="280" t="s">
        <v>351</v>
      </c>
      <c r="E18" s="286"/>
      <c r="F18" s="280" t="s">
        <v>257</v>
      </c>
      <c r="G18" s="286"/>
      <c r="H18" s="281" t="s">
        <v>352</v>
      </c>
      <c r="I18" s="286">
        <v>0</v>
      </c>
      <c r="J18" s="281" t="s">
        <v>241</v>
      </c>
      <c r="K18" s="287">
        <f t="shared" si="7"/>
        <v>0</v>
      </c>
      <c r="M18" s="286"/>
      <c r="N18" s="280" t="s">
        <v>257</v>
      </c>
      <c r="O18" s="286"/>
      <c r="Q18" s="288">
        <f t="shared" si="4"/>
        <v>0</v>
      </c>
      <c r="R18" s="280" t="s">
        <v>257</v>
      </c>
      <c r="S18" s="288">
        <f t="shared" si="5"/>
        <v>0</v>
      </c>
      <c r="U18" s="287">
        <f t="shared" si="6"/>
        <v>0</v>
      </c>
      <c r="W18" s="289"/>
    </row>
    <row r="19" spans="2:23" x14ac:dyDescent="0.15">
      <c r="B19" s="280">
        <v>14</v>
      </c>
      <c r="C19" s="285" t="s">
        <v>365</v>
      </c>
      <c r="D19" s="280" t="s">
        <v>351</v>
      </c>
      <c r="E19" s="286"/>
      <c r="F19" s="280" t="s">
        <v>257</v>
      </c>
      <c r="G19" s="286"/>
      <c r="H19" s="281" t="s">
        <v>352</v>
      </c>
      <c r="I19" s="286">
        <v>0</v>
      </c>
      <c r="J19" s="281" t="s">
        <v>241</v>
      </c>
      <c r="K19" s="287">
        <f t="shared" si="7"/>
        <v>0</v>
      </c>
      <c r="M19" s="286"/>
      <c r="N19" s="280" t="s">
        <v>257</v>
      </c>
      <c r="O19" s="286"/>
      <c r="Q19" s="288">
        <f t="shared" si="4"/>
        <v>0</v>
      </c>
      <c r="R19" s="280" t="s">
        <v>257</v>
      </c>
      <c r="S19" s="288">
        <f t="shared" si="5"/>
        <v>0</v>
      </c>
      <c r="U19" s="287">
        <f t="shared" si="6"/>
        <v>0</v>
      </c>
      <c r="W19" s="289"/>
    </row>
    <row r="20" spans="2:23" x14ac:dyDescent="0.15">
      <c r="B20" s="280">
        <v>15</v>
      </c>
      <c r="C20" s="285" t="s">
        <v>366</v>
      </c>
      <c r="D20" s="280" t="s">
        <v>351</v>
      </c>
      <c r="E20" s="286"/>
      <c r="F20" s="280" t="s">
        <v>257</v>
      </c>
      <c r="G20" s="286"/>
      <c r="H20" s="281" t="s">
        <v>352</v>
      </c>
      <c r="I20" s="286">
        <v>0</v>
      </c>
      <c r="J20" s="281" t="s">
        <v>241</v>
      </c>
      <c r="K20" s="290">
        <f t="shared" si="7"/>
        <v>0</v>
      </c>
      <c r="M20" s="286"/>
      <c r="N20" s="280" t="s">
        <v>257</v>
      </c>
      <c r="O20" s="286"/>
      <c r="Q20" s="288">
        <f t="shared" si="4"/>
        <v>0</v>
      </c>
      <c r="R20" s="280" t="s">
        <v>257</v>
      </c>
      <c r="S20" s="288">
        <f t="shared" si="5"/>
        <v>0</v>
      </c>
      <c r="U20" s="287">
        <f t="shared" si="6"/>
        <v>0</v>
      </c>
      <c r="W20" s="289"/>
    </row>
    <row r="21" spans="2:23" x14ac:dyDescent="0.15">
      <c r="B21" s="280">
        <v>16</v>
      </c>
      <c r="C21" s="285" t="s">
        <v>367</v>
      </c>
      <c r="D21" s="280" t="s">
        <v>351</v>
      </c>
      <c r="E21" s="286"/>
      <c r="F21" s="280" t="s">
        <v>257</v>
      </c>
      <c r="G21" s="286"/>
      <c r="H21" s="281" t="s">
        <v>352</v>
      </c>
      <c r="I21" s="286">
        <v>0</v>
      </c>
      <c r="J21" s="281" t="s">
        <v>241</v>
      </c>
      <c r="K21" s="287">
        <f t="shared" si="7"/>
        <v>0</v>
      </c>
      <c r="M21" s="286"/>
      <c r="N21" s="280" t="s">
        <v>257</v>
      </c>
      <c r="O21" s="286"/>
      <c r="Q21" s="288">
        <f t="shared" si="4"/>
        <v>0</v>
      </c>
      <c r="R21" s="280" t="s">
        <v>257</v>
      </c>
      <c r="S21" s="288">
        <f t="shared" si="5"/>
        <v>0</v>
      </c>
      <c r="U21" s="287">
        <f t="shared" si="6"/>
        <v>0</v>
      </c>
      <c r="W21" s="289"/>
    </row>
    <row r="22" spans="2:23" x14ac:dyDescent="0.15">
      <c r="B22" s="280">
        <v>17</v>
      </c>
      <c r="C22" s="285" t="s">
        <v>368</v>
      </c>
      <c r="D22" s="280" t="s">
        <v>351</v>
      </c>
      <c r="E22" s="286"/>
      <c r="F22" s="280" t="s">
        <v>257</v>
      </c>
      <c r="G22" s="286"/>
      <c r="H22" s="281" t="s">
        <v>352</v>
      </c>
      <c r="I22" s="286">
        <v>0</v>
      </c>
      <c r="J22" s="281" t="s">
        <v>241</v>
      </c>
      <c r="K22" s="287">
        <f t="shared" si="7"/>
        <v>0</v>
      </c>
      <c r="M22" s="286"/>
      <c r="N22" s="280" t="s">
        <v>257</v>
      </c>
      <c r="O22" s="286"/>
      <c r="Q22" s="288">
        <f t="shared" si="4"/>
        <v>0</v>
      </c>
      <c r="R22" s="280" t="s">
        <v>257</v>
      </c>
      <c r="S22" s="288">
        <f t="shared" si="5"/>
        <v>0</v>
      </c>
      <c r="U22" s="287">
        <f t="shared" si="6"/>
        <v>0</v>
      </c>
      <c r="W22" s="289"/>
    </row>
    <row r="23" spans="2:23" x14ac:dyDescent="0.15">
      <c r="B23" s="280">
        <v>18</v>
      </c>
      <c r="C23" s="285" t="s">
        <v>369</v>
      </c>
      <c r="D23" s="280" t="s">
        <v>351</v>
      </c>
      <c r="E23" s="286"/>
      <c r="F23" s="280" t="s">
        <v>257</v>
      </c>
      <c r="G23" s="286"/>
      <c r="H23" s="281" t="s">
        <v>352</v>
      </c>
      <c r="I23" s="286">
        <v>0</v>
      </c>
      <c r="J23" s="281" t="s">
        <v>241</v>
      </c>
      <c r="K23" s="287">
        <f t="shared" si="7"/>
        <v>0</v>
      </c>
      <c r="M23" s="286"/>
      <c r="N23" s="280" t="s">
        <v>257</v>
      </c>
      <c r="O23" s="286"/>
      <c r="Q23" s="288">
        <f t="shared" si="4"/>
        <v>0</v>
      </c>
      <c r="R23" s="280" t="s">
        <v>257</v>
      </c>
      <c r="S23" s="288">
        <f t="shared" si="5"/>
        <v>0</v>
      </c>
      <c r="U23" s="287">
        <f t="shared" si="6"/>
        <v>0</v>
      </c>
      <c r="W23" s="289"/>
    </row>
    <row r="24" spans="2:23" x14ac:dyDescent="0.15">
      <c r="B24" s="280">
        <v>19</v>
      </c>
      <c r="C24" s="285" t="s">
        <v>370</v>
      </c>
      <c r="D24" s="280" t="s">
        <v>351</v>
      </c>
      <c r="E24" s="286"/>
      <c r="F24" s="280" t="s">
        <v>257</v>
      </c>
      <c r="G24" s="286"/>
      <c r="H24" s="281" t="s">
        <v>352</v>
      </c>
      <c r="I24" s="286">
        <v>0</v>
      </c>
      <c r="J24" s="281" t="s">
        <v>241</v>
      </c>
      <c r="K24" s="287">
        <f t="shared" si="7"/>
        <v>0</v>
      </c>
      <c r="M24" s="286"/>
      <c r="N24" s="280" t="s">
        <v>257</v>
      </c>
      <c r="O24" s="286"/>
      <c r="Q24" s="288">
        <f t="shared" si="4"/>
        <v>0</v>
      </c>
      <c r="R24" s="280" t="s">
        <v>257</v>
      </c>
      <c r="S24" s="288">
        <f t="shared" si="5"/>
        <v>0</v>
      </c>
      <c r="U24" s="287">
        <f t="shared" si="6"/>
        <v>0</v>
      </c>
      <c r="W24" s="289"/>
    </row>
    <row r="25" spans="2:23" x14ac:dyDescent="0.15">
      <c r="B25" s="280">
        <v>20</v>
      </c>
      <c r="C25" s="285" t="s">
        <v>371</v>
      </c>
      <c r="D25" s="280" t="s">
        <v>351</v>
      </c>
      <c r="E25" s="286"/>
      <c r="F25" s="280" t="s">
        <v>257</v>
      </c>
      <c r="G25" s="286"/>
      <c r="H25" s="281" t="s">
        <v>352</v>
      </c>
      <c r="I25" s="286">
        <v>0</v>
      </c>
      <c r="J25" s="281" t="s">
        <v>241</v>
      </c>
      <c r="K25" s="287">
        <f t="shared" si="7"/>
        <v>0</v>
      </c>
      <c r="M25" s="286"/>
      <c r="N25" s="280" t="s">
        <v>257</v>
      </c>
      <c r="O25" s="286"/>
      <c r="Q25" s="288">
        <f t="shared" si="4"/>
        <v>0</v>
      </c>
      <c r="R25" s="280" t="s">
        <v>257</v>
      </c>
      <c r="S25" s="288">
        <f t="shared" si="5"/>
        <v>0</v>
      </c>
      <c r="U25" s="287">
        <f t="shared" si="6"/>
        <v>0</v>
      </c>
      <c r="W25" s="289"/>
    </row>
    <row r="26" spans="2:23" x14ac:dyDescent="0.15">
      <c r="B26" s="280">
        <v>21</v>
      </c>
      <c r="C26" s="285" t="s">
        <v>372</v>
      </c>
      <c r="D26" s="280" t="s">
        <v>351</v>
      </c>
      <c r="E26" s="291"/>
      <c r="F26" s="280" t="s">
        <v>257</v>
      </c>
      <c r="G26" s="291"/>
      <c r="H26" s="281" t="s">
        <v>352</v>
      </c>
      <c r="I26" s="291"/>
      <c r="J26" s="281" t="s">
        <v>241</v>
      </c>
      <c r="K26" s="285">
        <v>1</v>
      </c>
      <c r="M26" s="287"/>
      <c r="N26" s="280" t="s">
        <v>257</v>
      </c>
      <c r="O26" s="287"/>
      <c r="Q26" s="287"/>
      <c r="R26" s="280" t="s">
        <v>257</v>
      </c>
      <c r="S26" s="287"/>
      <c r="U26" s="285">
        <v>1</v>
      </c>
      <c r="W26" s="289"/>
    </row>
    <row r="27" spans="2:23" x14ac:dyDescent="0.15">
      <c r="B27" s="280">
        <v>22</v>
      </c>
      <c r="C27" s="285" t="s">
        <v>373</v>
      </c>
      <c r="D27" s="280" t="s">
        <v>351</v>
      </c>
      <c r="E27" s="291"/>
      <c r="F27" s="280" t="s">
        <v>257</v>
      </c>
      <c r="G27" s="291"/>
      <c r="H27" s="281" t="s">
        <v>352</v>
      </c>
      <c r="I27" s="291"/>
      <c r="J27" s="281" t="s">
        <v>241</v>
      </c>
      <c r="K27" s="285">
        <v>2</v>
      </c>
      <c r="M27" s="287"/>
      <c r="N27" s="280" t="s">
        <v>257</v>
      </c>
      <c r="O27" s="287"/>
      <c r="Q27" s="287"/>
      <c r="R27" s="280" t="s">
        <v>257</v>
      </c>
      <c r="S27" s="287"/>
      <c r="U27" s="285">
        <v>2</v>
      </c>
      <c r="W27" s="289"/>
    </row>
    <row r="28" spans="2:23" x14ac:dyDescent="0.15">
      <c r="B28" s="280">
        <v>23</v>
      </c>
      <c r="C28" s="285" t="s">
        <v>374</v>
      </c>
      <c r="D28" s="280" t="s">
        <v>351</v>
      </c>
      <c r="E28" s="291"/>
      <c r="F28" s="280" t="s">
        <v>257</v>
      </c>
      <c r="G28" s="291"/>
      <c r="H28" s="281" t="s">
        <v>352</v>
      </c>
      <c r="I28" s="291"/>
      <c r="J28" s="281" t="s">
        <v>241</v>
      </c>
      <c r="K28" s="285">
        <v>3</v>
      </c>
      <c r="M28" s="287"/>
      <c r="N28" s="280" t="s">
        <v>257</v>
      </c>
      <c r="O28" s="287"/>
      <c r="Q28" s="287"/>
      <c r="R28" s="280" t="s">
        <v>257</v>
      </c>
      <c r="S28" s="287"/>
      <c r="U28" s="285">
        <v>3</v>
      </c>
      <c r="W28" s="289"/>
    </row>
    <row r="29" spans="2:23" x14ac:dyDescent="0.15">
      <c r="B29" s="280">
        <v>24</v>
      </c>
      <c r="C29" s="285" t="s">
        <v>375</v>
      </c>
      <c r="D29" s="280" t="s">
        <v>351</v>
      </c>
      <c r="E29" s="291"/>
      <c r="F29" s="280" t="s">
        <v>257</v>
      </c>
      <c r="G29" s="291"/>
      <c r="H29" s="281" t="s">
        <v>352</v>
      </c>
      <c r="I29" s="291"/>
      <c r="J29" s="281" t="s">
        <v>241</v>
      </c>
      <c r="K29" s="285">
        <v>4</v>
      </c>
      <c r="M29" s="287"/>
      <c r="N29" s="280" t="s">
        <v>257</v>
      </c>
      <c r="O29" s="287"/>
      <c r="Q29" s="287"/>
      <c r="R29" s="280" t="s">
        <v>257</v>
      </c>
      <c r="S29" s="287"/>
      <c r="U29" s="285">
        <v>4</v>
      </c>
      <c r="W29" s="289"/>
    </row>
    <row r="30" spans="2:23" x14ac:dyDescent="0.15">
      <c r="B30" s="280">
        <v>25</v>
      </c>
      <c r="C30" s="285" t="s">
        <v>376</v>
      </c>
      <c r="D30" s="280" t="s">
        <v>351</v>
      </c>
      <c r="E30" s="291"/>
      <c r="F30" s="280" t="s">
        <v>257</v>
      </c>
      <c r="G30" s="291"/>
      <c r="H30" s="281" t="s">
        <v>352</v>
      </c>
      <c r="I30" s="291"/>
      <c r="J30" s="281" t="s">
        <v>241</v>
      </c>
      <c r="K30" s="285">
        <v>4</v>
      </c>
      <c r="M30" s="287"/>
      <c r="N30" s="280" t="s">
        <v>257</v>
      </c>
      <c r="O30" s="287"/>
      <c r="Q30" s="287"/>
      <c r="R30" s="280" t="s">
        <v>257</v>
      </c>
      <c r="S30" s="287"/>
      <c r="U30" s="285">
        <v>3</v>
      </c>
      <c r="W30" s="289"/>
    </row>
    <row r="31" spans="2:23" x14ac:dyDescent="0.15">
      <c r="B31" s="280">
        <v>26</v>
      </c>
      <c r="C31" s="285" t="s">
        <v>377</v>
      </c>
      <c r="D31" s="280" t="s">
        <v>351</v>
      </c>
      <c r="E31" s="291"/>
      <c r="F31" s="280" t="s">
        <v>257</v>
      </c>
      <c r="G31" s="291"/>
      <c r="H31" s="281" t="s">
        <v>352</v>
      </c>
      <c r="I31" s="291"/>
      <c r="J31" s="281" t="s">
        <v>241</v>
      </c>
      <c r="K31" s="285">
        <v>5</v>
      </c>
      <c r="M31" s="287"/>
      <c r="N31" s="280" t="s">
        <v>257</v>
      </c>
      <c r="O31" s="287"/>
      <c r="Q31" s="287"/>
      <c r="R31" s="280" t="s">
        <v>257</v>
      </c>
      <c r="S31" s="287"/>
      <c r="U31" s="285">
        <v>5</v>
      </c>
      <c r="W31" s="289"/>
    </row>
    <row r="32" spans="2:23" x14ac:dyDescent="0.15">
      <c r="B32" s="280">
        <v>27</v>
      </c>
      <c r="C32" s="285" t="s">
        <v>378</v>
      </c>
      <c r="D32" s="280" t="s">
        <v>351</v>
      </c>
      <c r="E32" s="291"/>
      <c r="F32" s="280" t="s">
        <v>257</v>
      </c>
      <c r="G32" s="291"/>
      <c r="H32" s="281" t="s">
        <v>352</v>
      </c>
      <c r="I32" s="291"/>
      <c r="J32" s="281" t="s">
        <v>241</v>
      </c>
      <c r="K32" s="285">
        <v>0</v>
      </c>
      <c r="M32" s="287"/>
      <c r="N32" s="280" t="s">
        <v>257</v>
      </c>
      <c r="O32" s="287"/>
      <c r="Q32" s="287"/>
      <c r="R32" s="280" t="s">
        <v>257</v>
      </c>
      <c r="S32" s="287"/>
      <c r="U32" s="285">
        <v>0</v>
      </c>
      <c r="W32" s="289" t="s">
        <v>379</v>
      </c>
    </row>
    <row r="33" spans="2:23" x14ac:dyDescent="0.15">
      <c r="B33" s="280">
        <v>28</v>
      </c>
      <c r="C33" s="285" t="s">
        <v>380</v>
      </c>
      <c r="D33" s="280" t="s">
        <v>351</v>
      </c>
      <c r="E33" s="291"/>
      <c r="F33" s="280" t="s">
        <v>257</v>
      </c>
      <c r="G33" s="291"/>
      <c r="H33" s="281" t="s">
        <v>352</v>
      </c>
      <c r="I33" s="291"/>
      <c r="J33" s="281" t="s">
        <v>241</v>
      </c>
      <c r="K33" s="285"/>
      <c r="M33" s="287"/>
      <c r="N33" s="280" t="s">
        <v>257</v>
      </c>
      <c r="O33" s="287"/>
      <c r="Q33" s="287"/>
      <c r="R33" s="280" t="s">
        <v>257</v>
      </c>
      <c r="S33" s="287"/>
      <c r="U33" s="285"/>
      <c r="W33" s="289"/>
    </row>
    <row r="34" spans="2:23" x14ac:dyDescent="0.15">
      <c r="B34" s="280">
        <v>29</v>
      </c>
      <c r="C34" s="285" t="s">
        <v>380</v>
      </c>
      <c r="D34" s="280" t="s">
        <v>351</v>
      </c>
      <c r="E34" s="291"/>
      <c r="F34" s="280" t="s">
        <v>257</v>
      </c>
      <c r="G34" s="291"/>
      <c r="H34" s="281" t="s">
        <v>352</v>
      </c>
      <c r="I34" s="291"/>
      <c r="J34" s="281" t="s">
        <v>241</v>
      </c>
      <c r="K34" s="285"/>
      <c r="M34" s="287"/>
      <c r="N34" s="280" t="s">
        <v>257</v>
      </c>
      <c r="O34" s="287"/>
      <c r="Q34" s="287"/>
      <c r="R34" s="280" t="s">
        <v>257</v>
      </c>
      <c r="S34" s="287"/>
      <c r="U34" s="285"/>
      <c r="W34" s="289"/>
    </row>
    <row r="35" spans="2:23" x14ac:dyDescent="0.15">
      <c r="B35" s="280">
        <v>30</v>
      </c>
      <c r="C35" s="285" t="s">
        <v>380</v>
      </c>
      <c r="D35" s="280" t="s">
        <v>351</v>
      </c>
      <c r="E35" s="291"/>
      <c r="F35" s="280" t="s">
        <v>257</v>
      </c>
      <c r="G35" s="291"/>
      <c r="H35" s="281" t="s">
        <v>352</v>
      </c>
      <c r="I35" s="291"/>
      <c r="J35" s="281" t="s">
        <v>241</v>
      </c>
      <c r="K35" s="285"/>
      <c r="M35" s="287"/>
      <c r="N35" s="280" t="s">
        <v>257</v>
      </c>
      <c r="O35" s="287"/>
      <c r="Q35" s="287"/>
      <c r="R35" s="280" t="s">
        <v>257</v>
      </c>
      <c r="S35" s="287"/>
      <c r="U35" s="285"/>
      <c r="W35" s="289"/>
    </row>
    <row r="36" spans="2:23" x14ac:dyDescent="0.15">
      <c r="C36" s="292"/>
    </row>
    <row r="37" spans="2:23" x14ac:dyDescent="0.15">
      <c r="C37" s="281" t="s">
        <v>381</v>
      </c>
    </row>
    <row r="38" spans="2:23" x14ac:dyDescent="0.15">
      <c r="C38" s="281" t="s">
        <v>382</v>
      </c>
    </row>
    <row r="39" spans="2:23" x14ac:dyDescent="0.15">
      <c r="C39" s="281" t="s">
        <v>383</v>
      </c>
    </row>
    <row r="40" spans="2:23" x14ac:dyDescent="0.15">
      <c r="C40" s="281" t="s">
        <v>384</v>
      </c>
    </row>
    <row r="41" spans="2:23" x14ac:dyDescent="0.15">
      <c r="C41" s="282" t="s">
        <v>385</v>
      </c>
    </row>
    <row r="42" spans="2:23" x14ac:dyDescent="0.15">
      <c r="C42" s="282" t="s">
        <v>386</v>
      </c>
    </row>
  </sheetData>
  <sheetProtection insertRows="0" deleteRows="0"/>
  <mergeCells count="4">
    <mergeCell ref="E4:K4"/>
    <mergeCell ref="M4:O4"/>
    <mergeCell ref="Q4:U4"/>
    <mergeCell ref="W4:W5"/>
  </mergeCells>
  <phoneticPr fontId="9"/>
  <pageMargins left="0.15748031496062992" right="0.15748031496062992" top="0.55118110236220474" bottom="0.35433070866141736" header="0.31496062992125984" footer="0.31496062992125984"/>
  <pageSetup paperSize="9" scale="61" fitToWidth="0" fitToHeight="0" orientation="landscape" horizontalDpi="300" verticalDpi="300" r:id="rId1"/>
  <rowBreaks count="1" manualBreakCount="1">
    <brk id="3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FFF77-232D-4B53-BA5E-CFA3D57E3DDE}">
  <sheetPr>
    <pageSetUpPr fitToPage="1"/>
  </sheetPr>
  <dimension ref="B1:M19"/>
  <sheetViews>
    <sheetView showGridLines="0" view="pageBreakPreview" zoomScale="60" zoomScaleNormal="100" workbookViewId="0">
      <selection activeCell="P27" sqref="P27:R27"/>
    </sheetView>
  </sheetViews>
  <sheetFormatPr defaultColWidth="8.125" defaultRowHeight="13.5" x14ac:dyDescent="0.15"/>
  <cols>
    <col min="1" max="2" width="8.125" style="293"/>
    <col min="3" max="3" width="11.75" style="293" customWidth="1"/>
    <col min="4" max="4" width="14.125" style="293" customWidth="1"/>
    <col min="5" max="8" width="9.625" style="293" customWidth="1"/>
    <col min="9" max="9" width="8.125" style="293"/>
    <col min="10" max="12" width="5.125" style="293" customWidth="1"/>
    <col min="13" max="16384" width="8.125" style="293"/>
  </cols>
  <sheetData>
    <row r="1" spans="2:13" x14ac:dyDescent="0.15">
      <c r="B1" s="293" t="s">
        <v>387</v>
      </c>
    </row>
    <row r="2" spans="2:13" x14ac:dyDescent="0.15">
      <c r="B2" s="293" t="s">
        <v>73</v>
      </c>
    </row>
    <row r="3" spans="2:13" ht="25.5" customHeight="1" x14ac:dyDescent="0.15">
      <c r="B3" s="1190" t="s">
        <v>388</v>
      </c>
      <c r="C3" s="1191"/>
      <c r="D3" s="1192"/>
      <c r="E3" s="1193"/>
      <c r="F3" s="1193"/>
      <c r="G3" s="1193"/>
      <c r="H3" s="1193"/>
    </row>
    <row r="4" spans="2:13" ht="14.25" thickBot="1" x14ac:dyDescent="0.2"/>
    <row r="5" spans="2:13" ht="28.5" customHeight="1" x14ac:dyDescent="0.15">
      <c r="B5" s="294"/>
      <c r="C5" s="295"/>
      <c r="D5" s="295"/>
      <c r="E5" s="295"/>
      <c r="F5" s="295"/>
      <c r="G5" s="295"/>
      <c r="H5" s="295"/>
      <c r="I5" s="295"/>
      <c r="J5" s="295"/>
      <c r="K5" s="295"/>
      <c r="L5" s="295"/>
      <c r="M5" s="296"/>
    </row>
    <row r="6" spans="2:13" ht="22.5" customHeight="1" x14ac:dyDescent="0.15">
      <c r="B6" s="297"/>
      <c r="C6" s="298"/>
      <c r="D6" s="299"/>
      <c r="E6" s="298"/>
      <c r="F6" s="300"/>
      <c r="G6" s="1182"/>
      <c r="H6" s="1184"/>
      <c r="I6" s="1193" t="s">
        <v>389</v>
      </c>
      <c r="J6" s="1193"/>
      <c r="K6" s="1193"/>
      <c r="L6" s="1193"/>
      <c r="M6" s="301"/>
    </row>
    <row r="7" spans="2:13" ht="22.5" customHeight="1" x14ac:dyDescent="0.15">
      <c r="B7" s="297"/>
      <c r="C7" s="302"/>
      <c r="D7" s="303" t="s">
        <v>390</v>
      </c>
      <c r="E7" s="304" t="s">
        <v>391</v>
      </c>
      <c r="F7" s="305" t="s">
        <v>392</v>
      </c>
      <c r="G7" s="1189" t="s">
        <v>393</v>
      </c>
      <c r="H7" s="1187"/>
      <c r="L7" s="306"/>
      <c r="M7" s="301"/>
    </row>
    <row r="8" spans="2:13" ht="22.5" customHeight="1" x14ac:dyDescent="0.15">
      <c r="B8" s="297"/>
      <c r="C8" s="302"/>
      <c r="D8" s="303" t="s">
        <v>394</v>
      </c>
      <c r="E8" s="304" t="s">
        <v>395</v>
      </c>
      <c r="F8" s="305" t="s">
        <v>395</v>
      </c>
      <c r="G8" s="1189" t="s">
        <v>396</v>
      </c>
      <c r="H8" s="1187"/>
      <c r="L8" s="307"/>
      <c r="M8" s="301"/>
    </row>
    <row r="9" spans="2:13" ht="22.5" customHeight="1" x14ac:dyDescent="0.15">
      <c r="B9" s="297"/>
      <c r="C9" s="302"/>
      <c r="D9" s="308"/>
      <c r="E9" s="309"/>
      <c r="F9" s="310"/>
      <c r="G9" s="1180"/>
      <c r="H9" s="1181"/>
      <c r="K9" s="293" t="s">
        <v>397</v>
      </c>
      <c r="M9" s="301"/>
    </row>
    <row r="10" spans="2:13" ht="22.5" customHeight="1" x14ac:dyDescent="0.15">
      <c r="B10" s="297"/>
      <c r="C10" s="311"/>
      <c r="D10" s="307"/>
      <c r="L10" s="307"/>
      <c r="M10" s="301"/>
    </row>
    <row r="11" spans="2:13" ht="22.5" customHeight="1" x14ac:dyDescent="0.15">
      <c r="B11" s="297"/>
      <c r="C11" s="311" t="s">
        <v>398</v>
      </c>
      <c r="D11" s="307"/>
      <c r="L11" s="312"/>
      <c r="M11" s="301"/>
    </row>
    <row r="12" spans="2:13" ht="22.5" customHeight="1" x14ac:dyDescent="0.15">
      <c r="B12" s="297"/>
      <c r="C12" s="311" t="s">
        <v>399</v>
      </c>
      <c r="D12" s="307"/>
      <c r="E12" s="298"/>
      <c r="F12" s="300"/>
      <c r="G12" s="300"/>
      <c r="H12" s="306"/>
      <c r="J12" s="1182"/>
      <c r="K12" s="1183"/>
      <c r="L12" s="1184"/>
      <c r="M12" s="301"/>
    </row>
    <row r="13" spans="2:13" ht="22.5" customHeight="1" x14ac:dyDescent="0.15">
      <c r="B13" s="297"/>
      <c r="C13" s="311"/>
      <c r="D13" s="307"/>
      <c r="E13" s="304" t="s">
        <v>400</v>
      </c>
      <c r="G13" s="293" t="s">
        <v>401</v>
      </c>
      <c r="H13" s="307"/>
      <c r="J13" s="1185" t="s">
        <v>402</v>
      </c>
      <c r="K13" s="1186"/>
      <c r="L13" s="1187"/>
      <c r="M13" s="301"/>
    </row>
    <row r="14" spans="2:13" ht="22.5" customHeight="1" x14ac:dyDescent="0.15">
      <c r="B14" s="297"/>
      <c r="C14" s="311"/>
      <c r="D14" s="307"/>
      <c r="E14" s="304" t="s">
        <v>395</v>
      </c>
      <c r="H14" s="307"/>
      <c r="J14" s="1185"/>
      <c r="K14" s="1186"/>
      <c r="L14" s="1187"/>
      <c r="M14" s="301"/>
    </row>
    <row r="15" spans="2:13" ht="22.5" customHeight="1" x14ac:dyDescent="0.15">
      <c r="B15" s="297"/>
      <c r="C15" s="308"/>
      <c r="D15" s="312"/>
      <c r="E15" s="309"/>
      <c r="F15" s="310"/>
      <c r="G15" s="310"/>
      <c r="H15" s="312"/>
      <c r="I15" s="309"/>
      <c r="J15" s="1180"/>
      <c r="K15" s="1188"/>
      <c r="L15" s="1181"/>
      <c r="M15" s="301"/>
    </row>
    <row r="16" spans="2:13" ht="71.25" customHeight="1" thickBot="1" x14ac:dyDescent="0.2">
      <c r="B16" s="313"/>
      <c r="C16" s="314"/>
      <c r="D16" s="314"/>
      <c r="E16" s="314"/>
      <c r="F16" s="314"/>
      <c r="G16" s="314"/>
      <c r="H16" s="314"/>
      <c r="I16" s="314"/>
      <c r="J16" s="314"/>
      <c r="K16" s="314"/>
      <c r="L16" s="314"/>
      <c r="M16" s="315"/>
    </row>
    <row r="17" spans="2:3" ht="22.5" customHeight="1" x14ac:dyDescent="0.15">
      <c r="B17" s="316" t="s">
        <v>403</v>
      </c>
      <c r="C17" s="293" t="s">
        <v>404</v>
      </c>
    </row>
    <row r="18" spans="2:3" ht="22.5" customHeight="1" x14ac:dyDescent="0.15">
      <c r="B18" s="293">
        <v>2</v>
      </c>
      <c r="C18" s="293" t="s">
        <v>405</v>
      </c>
    </row>
    <row r="19" spans="2:3" ht="22.5" customHeight="1" x14ac:dyDescent="0.15">
      <c r="B19" s="293">
        <v>3</v>
      </c>
      <c r="C19" s="293" t="s">
        <v>406</v>
      </c>
    </row>
  </sheetData>
  <mergeCells count="11">
    <mergeCell ref="G8:H8"/>
    <mergeCell ref="B3:D3"/>
    <mergeCell ref="E3:H3"/>
    <mergeCell ref="G6:H6"/>
    <mergeCell ref="I6:L6"/>
    <mergeCell ref="G7:H7"/>
    <mergeCell ref="G9:H9"/>
    <mergeCell ref="J12:L12"/>
    <mergeCell ref="J13:L13"/>
    <mergeCell ref="J14:L14"/>
    <mergeCell ref="J15:L15"/>
  </mergeCells>
  <phoneticPr fontId="9"/>
  <printOptions verticalCentered="1"/>
  <pageMargins left="0.70866141732283472" right="0.70866141732283472" top="0.74803149606299213" bottom="0.74803149606299213" header="0.31496062992125984" footer="0.31496062992125984"/>
  <pageSetup paperSize="9" scale="9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46AFA-698A-4674-A800-B111E80FA69A}">
  <sheetPr>
    <pageSetUpPr fitToPage="1"/>
  </sheetPr>
  <dimension ref="A1:T23"/>
  <sheetViews>
    <sheetView view="pageBreakPreview" zoomScale="60" zoomScaleNormal="100" workbookViewId="0">
      <selection activeCell="P27" sqref="P27:R27"/>
    </sheetView>
  </sheetViews>
  <sheetFormatPr defaultColWidth="7.875" defaultRowHeight="12" x14ac:dyDescent="0.15"/>
  <cols>
    <col min="1" max="20" width="5.25" style="317" customWidth="1"/>
    <col min="21" max="16384" width="7.875" style="317"/>
  </cols>
  <sheetData>
    <row r="1" spans="1:20" ht="17.649999999999999" customHeight="1" x14ac:dyDescent="0.15">
      <c r="A1" s="1208" t="s">
        <v>407</v>
      </c>
      <c r="B1" s="1208"/>
      <c r="C1" s="1208"/>
      <c r="D1" s="1208"/>
      <c r="E1" s="1208"/>
      <c r="F1" s="1208"/>
      <c r="G1" s="1208"/>
      <c r="H1" s="1208"/>
      <c r="I1" s="1208"/>
      <c r="J1" s="1208"/>
      <c r="K1" s="1208"/>
      <c r="L1" s="1208"/>
      <c r="M1" s="1208"/>
      <c r="N1" s="1208"/>
      <c r="O1" s="1208"/>
      <c r="P1" s="1208"/>
      <c r="Q1" s="1208"/>
      <c r="R1" s="1208"/>
      <c r="S1" s="1208"/>
      <c r="T1" s="1208"/>
    </row>
    <row r="2" spans="1:20" ht="19.149999999999999" customHeight="1" x14ac:dyDescent="0.15">
      <c r="A2" s="1209" t="s">
        <v>408</v>
      </c>
      <c r="B2" s="1209"/>
      <c r="C2" s="1209"/>
      <c r="D2" s="1209"/>
      <c r="E2" s="1209"/>
      <c r="F2" s="1209"/>
      <c r="G2" s="1209"/>
      <c r="H2" s="1209"/>
      <c r="I2" s="1209"/>
      <c r="J2" s="1209"/>
      <c r="K2" s="1209"/>
      <c r="L2" s="1209"/>
      <c r="M2" s="1209"/>
      <c r="N2" s="1209"/>
      <c r="O2" s="1209"/>
      <c r="P2" s="1209"/>
      <c r="Q2" s="1209"/>
      <c r="R2" s="1209"/>
      <c r="S2" s="1209"/>
      <c r="T2" s="1209"/>
    </row>
    <row r="3" spans="1:20" ht="16.899999999999999" customHeight="1" x14ac:dyDescent="0.15">
      <c r="A3" s="318"/>
      <c r="B3" s="318"/>
      <c r="C3" s="318"/>
      <c r="D3" s="318"/>
      <c r="E3" s="318"/>
      <c r="F3" s="318"/>
      <c r="G3" s="318"/>
      <c r="H3" s="318"/>
      <c r="I3" s="318"/>
      <c r="J3" s="319" t="s">
        <v>409</v>
      </c>
      <c r="K3" s="1210"/>
      <c r="L3" s="1210"/>
      <c r="M3" s="1210"/>
      <c r="N3" s="1210"/>
      <c r="O3" s="1210"/>
      <c r="P3" s="1210"/>
      <c r="Q3" s="1210"/>
      <c r="R3" s="1210"/>
      <c r="S3" s="1210"/>
      <c r="T3" s="318" t="s">
        <v>12</v>
      </c>
    </row>
    <row r="4" spans="1:20" ht="16.899999999999999" customHeight="1" x14ac:dyDescent="0.15">
      <c r="A4" s="318"/>
      <c r="B4" s="318"/>
      <c r="C4" s="318"/>
      <c r="D4" s="318"/>
      <c r="E4" s="318"/>
      <c r="F4" s="318"/>
      <c r="G4" s="318"/>
      <c r="H4" s="318"/>
      <c r="I4" s="318"/>
      <c r="J4" s="319" t="s">
        <v>410</v>
      </c>
      <c r="K4" s="1210"/>
      <c r="L4" s="1210"/>
      <c r="M4" s="1210"/>
      <c r="N4" s="1210"/>
      <c r="O4" s="1210"/>
      <c r="P4" s="1210"/>
      <c r="Q4" s="1210"/>
      <c r="R4" s="1210"/>
      <c r="S4" s="1210"/>
      <c r="T4" s="318" t="s">
        <v>12</v>
      </c>
    </row>
    <row r="5" spans="1:20" ht="16.899999999999999" customHeight="1" thickBot="1" x14ac:dyDescent="0.2">
      <c r="A5" s="318"/>
      <c r="B5" s="318"/>
      <c r="C5" s="318"/>
      <c r="D5" s="318"/>
      <c r="E5" s="318"/>
      <c r="F5" s="318"/>
      <c r="G5" s="318"/>
      <c r="H5" s="318"/>
      <c r="I5" s="318"/>
      <c r="J5" s="318"/>
      <c r="K5" s="318"/>
      <c r="L5" s="318"/>
      <c r="M5" s="318"/>
      <c r="N5" s="318"/>
      <c r="O5" s="318"/>
      <c r="P5" s="318"/>
      <c r="Q5" s="318"/>
      <c r="R5" s="318"/>
      <c r="S5" s="318"/>
      <c r="T5" s="318"/>
    </row>
    <row r="6" spans="1:20" ht="33.75" customHeight="1" x14ac:dyDescent="0.15">
      <c r="A6" s="1211" t="s">
        <v>411</v>
      </c>
      <c r="B6" s="1212"/>
      <c r="C6" s="1213" t="s">
        <v>412</v>
      </c>
      <c r="D6" s="1213"/>
      <c r="E6" s="1213"/>
      <c r="F6" s="1213"/>
      <c r="G6" s="1213"/>
      <c r="H6" s="1213"/>
      <c r="I6" s="1213" t="s">
        <v>413</v>
      </c>
      <c r="J6" s="1213"/>
      <c r="K6" s="1213"/>
      <c r="L6" s="1213"/>
      <c r="M6" s="1213"/>
      <c r="N6" s="1213"/>
      <c r="O6" s="1213"/>
      <c r="P6" s="1213"/>
      <c r="Q6" s="1213"/>
      <c r="R6" s="1213"/>
      <c r="S6" s="1213"/>
      <c r="T6" s="1214"/>
    </row>
    <row r="7" spans="1:20" s="318" customFormat="1" ht="24.75" customHeight="1" x14ac:dyDescent="0.15">
      <c r="A7" s="1196"/>
      <c r="B7" s="1197"/>
      <c r="C7" s="1198" t="s">
        <v>414</v>
      </c>
      <c r="D7" s="1199"/>
      <c r="E7" s="1199"/>
      <c r="F7" s="1199"/>
      <c r="G7" s="1199"/>
      <c r="H7" s="1200"/>
      <c r="I7" s="1198"/>
      <c r="J7" s="1199"/>
      <c r="K7" s="1199"/>
      <c r="L7" s="1199"/>
      <c r="M7" s="1199"/>
      <c r="N7" s="1199"/>
      <c r="O7" s="1199"/>
      <c r="P7" s="1199"/>
      <c r="Q7" s="1199"/>
      <c r="R7" s="1199"/>
      <c r="S7" s="1199"/>
      <c r="T7" s="1201"/>
    </row>
    <row r="8" spans="1:20" s="318" customFormat="1" ht="24.75" customHeight="1" x14ac:dyDescent="0.15">
      <c r="A8" s="1196"/>
      <c r="B8" s="1197"/>
      <c r="C8" s="1198"/>
      <c r="D8" s="1199"/>
      <c r="E8" s="1199"/>
      <c r="F8" s="1199"/>
      <c r="G8" s="1199"/>
      <c r="H8" s="1200"/>
      <c r="I8" s="1198"/>
      <c r="J8" s="1199"/>
      <c r="K8" s="1199"/>
      <c r="L8" s="1199"/>
      <c r="M8" s="1199"/>
      <c r="N8" s="1199"/>
      <c r="O8" s="1199"/>
      <c r="P8" s="1199"/>
      <c r="Q8" s="1199"/>
      <c r="R8" s="1199"/>
      <c r="S8" s="1199"/>
      <c r="T8" s="1201"/>
    </row>
    <row r="9" spans="1:20" s="318" customFormat="1" ht="24.75" customHeight="1" x14ac:dyDescent="0.15">
      <c r="A9" s="1196"/>
      <c r="B9" s="1197"/>
      <c r="C9" s="1198"/>
      <c r="D9" s="1199"/>
      <c r="E9" s="1199"/>
      <c r="F9" s="1199"/>
      <c r="G9" s="1199"/>
      <c r="H9" s="1200"/>
      <c r="I9" s="1198"/>
      <c r="J9" s="1199"/>
      <c r="K9" s="1199"/>
      <c r="L9" s="1199"/>
      <c r="M9" s="1199"/>
      <c r="N9" s="1199"/>
      <c r="O9" s="1199"/>
      <c r="P9" s="1199"/>
      <c r="Q9" s="1199"/>
      <c r="R9" s="1199"/>
      <c r="S9" s="1199"/>
      <c r="T9" s="1201"/>
    </row>
    <row r="10" spans="1:20" s="318" customFormat="1" ht="24.75" customHeight="1" x14ac:dyDescent="0.15">
      <c r="A10" s="1196"/>
      <c r="B10" s="1197"/>
      <c r="C10" s="1198"/>
      <c r="D10" s="1199"/>
      <c r="E10" s="1199"/>
      <c r="F10" s="1199"/>
      <c r="G10" s="1199"/>
      <c r="H10" s="1200"/>
      <c r="I10" s="1198"/>
      <c r="J10" s="1199"/>
      <c r="K10" s="1199"/>
      <c r="L10" s="1199"/>
      <c r="M10" s="1199"/>
      <c r="N10" s="1199"/>
      <c r="O10" s="1199"/>
      <c r="P10" s="1199"/>
      <c r="Q10" s="1199"/>
      <c r="R10" s="1199"/>
      <c r="S10" s="1199"/>
      <c r="T10" s="1201"/>
    </row>
    <row r="11" spans="1:20" s="318" customFormat="1" ht="24.75" customHeight="1" x14ac:dyDescent="0.15">
      <c r="A11" s="1196"/>
      <c r="B11" s="1197"/>
      <c r="C11" s="1198"/>
      <c r="D11" s="1199"/>
      <c r="E11" s="1199"/>
      <c r="F11" s="1199"/>
      <c r="G11" s="1199"/>
      <c r="H11" s="1200"/>
      <c r="I11" s="1198"/>
      <c r="J11" s="1199"/>
      <c r="K11" s="1199"/>
      <c r="L11" s="1199"/>
      <c r="M11" s="1199"/>
      <c r="N11" s="1199"/>
      <c r="O11" s="1199"/>
      <c r="P11" s="1199"/>
      <c r="Q11" s="1199"/>
      <c r="R11" s="1199"/>
      <c r="S11" s="1199"/>
      <c r="T11" s="1201"/>
    </row>
    <row r="12" spans="1:20" s="318" customFormat="1" ht="24.75" customHeight="1" x14ac:dyDescent="0.15">
      <c r="A12" s="1196"/>
      <c r="B12" s="1197"/>
      <c r="C12" s="1198"/>
      <c r="D12" s="1199"/>
      <c r="E12" s="1199"/>
      <c r="F12" s="1199"/>
      <c r="G12" s="1199"/>
      <c r="H12" s="1200"/>
      <c r="I12" s="1198"/>
      <c r="J12" s="1199"/>
      <c r="K12" s="1199"/>
      <c r="L12" s="1199"/>
      <c r="M12" s="1199"/>
      <c r="N12" s="1199"/>
      <c r="O12" s="1199"/>
      <c r="P12" s="1199"/>
      <c r="Q12" s="1199"/>
      <c r="R12" s="1199"/>
      <c r="S12" s="1199"/>
      <c r="T12" s="1201"/>
    </row>
    <row r="13" spans="1:20" s="318" customFormat="1" ht="24.75" customHeight="1" x14ac:dyDescent="0.15">
      <c r="A13" s="1196"/>
      <c r="B13" s="1197"/>
      <c r="C13" s="1198"/>
      <c r="D13" s="1199"/>
      <c r="E13" s="1199"/>
      <c r="F13" s="1199"/>
      <c r="G13" s="1199"/>
      <c r="H13" s="1200"/>
      <c r="I13" s="1198"/>
      <c r="J13" s="1199"/>
      <c r="K13" s="1199"/>
      <c r="L13" s="1199"/>
      <c r="M13" s="1199"/>
      <c r="N13" s="1199"/>
      <c r="O13" s="1199"/>
      <c r="P13" s="1199"/>
      <c r="Q13" s="1199"/>
      <c r="R13" s="1199"/>
      <c r="S13" s="1199"/>
      <c r="T13" s="1201"/>
    </row>
    <row r="14" spans="1:20" s="318" customFormat="1" ht="24.75" customHeight="1" x14ac:dyDescent="0.15">
      <c r="A14" s="1196"/>
      <c r="B14" s="1197"/>
      <c r="C14" s="1198"/>
      <c r="D14" s="1199"/>
      <c r="E14" s="1199"/>
      <c r="F14" s="1199"/>
      <c r="G14" s="1199"/>
      <c r="H14" s="1200"/>
      <c r="I14" s="1198"/>
      <c r="J14" s="1199"/>
      <c r="K14" s="1199"/>
      <c r="L14" s="1199"/>
      <c r="M14" s="1199"/>
      <c r="N14" s="1199"/>
      <c r="O14" s="1199"/>
      <c r="P14" s="1199"/>
      <c r="Q14" s="1199"/>
      <c r="R14" s="1199"/>
      <c r="S14" s="1199"/>
      <c r="T14" s="1201"/>
    </row>
    <row r="15" spans="1:20" s="318" customFormat="1" ht="24.75" customHeight="1" x14ac:dyDescent="0.15">
      <c r="A15" s="1196"/>
      <c r="B15" s="1197"/>
      <c r="C15" s="1198"/>
      <c r="D15" s="1199"/>
      <c r="E15" s="1199"/>
      <c r="F15" s="1199"/>
      <c r="G15" s="1199"/>
      <c r="H15" s="1200"/>
      <c r="I15" s="1198"/>
      <c r="J15" s="1199"/>
      <c r="K15" s="1199"/>
      <c r="L15" s="1199"/>
      <c r="M15" s="1199"/>
      <c r="N15" s="1199"/>
      <c r="O15" s="1199"/>
      <c r="P15" s="1199"/>
      <c r="Q15" s="1199"/>
      <c r="R15" s="1199"/>
      <c r="S15" s="1199"/>
      <c r="T15" s="1201"/>
    </row>
    <row r="16" spans="1:20" s="318" customFormat="1" ht="24.75" customHeight="1" x14ac:dyDescent="0.15">
      <c r="A16" s="1196"/>
      <c r="B16" s="1197"/>
      <c r="C16" s="1198"/>
      <c r="D16" s="1199"/>
      <c r="E16" s="1199"/>
      <c r="F16" s="1199"/>
      <c r="G16" s="1199"/>
      <c r="H16" s="1200"/>
      <c r="I16" s="1198"/>
      <c r="J16" s="1199"/>
      <c r="K16" s="1199"/>
      <c r="L16" s="1199"/>
      <c r="M16" s="1199"/>
      <c r="N16" s="1199"/>
      <c r="O16" s="1199"/>
      <c r="P16" s="1199"/>
      <c r="Q16" s="1199"/>
      <c r="R16" s="1199"/>
      <c r="S16" s="1199"/>
      <c r="T16" s="1201"/>
    </row>
    <row r="17" spans="1:20" s="318" customFormat="1" ht="24.75" customHeight="1" x14ac:dyDescent="0.15">
      <c r="A17" s="1196"/>
      <c r="B17" s="1197"/>
      <c r="C17" s="1198"/>
      <c r="D17" s="1199"/>
      <c r="E17" s="1199"/>
      <c r="F17" s="1199"/>
      <c r="G17" s="1199"/>
      <c r="H17" s="1200"/>
      <c r="I17" s="1198"/>
      <c r="J17" s="1199"/>
      <c r="K17" s="1199"/>
      <c r="L17" s="1199"/>
      <c r="M17" s="1199"/>
      <c r="N17" s="1199"/>
      <c r="O17" s="1199"/>
      <c r="P17" s="1199"/>
      <c r="Q17" s="1199"/>
      <c r="R17" s="1199"/>
      <c r="S17" s="1199"/>
      <c r="T17" s="1201"/>
    </row>
    <row r="18" spans="1:20" s="318" customFormat="1" ht="24.75" customHeight="1" thickBot="1" x14ac:dyDescent="0.2">
      <c r="A18" s="1202"/>
      <c r="B18" s="1203"/>
      <c r="C18" s="1204"/>
      <c r="D18" s="1205"/>
      <c r="E18" s="1205"/>
      <c r="F18" s="1205"/>
      <c r="G18" s="1205"/>
      <c r="H18" s="1206"/>
      <c r="I18" s="1204"/>
      <c r="J18" s="1205"/>
      <c r="K18" s="1205"/>
      <c r="L18" s="1205"/>
      <c r="M18" s="1205"/>
      <c r="N18" s="1205"/>
      <c r="O18" s="1205"/>
      <c r="P18" s="1205"/>
      <c r="Q18" s="1205"/>
      <c r="R18" s="1205"/>
      <c r="S18" s="1205"/>
      <c r="T18" s="1207"/>
    </row>
    <row r="19" spans="1:20" ht="16.5" customHeight="1" x14ac:dyDescent="0.15">
      <c r="A19" s="318"/>
      <c r="B19" s="318"/>
      <c r="C19" s="318"/>
      <c r="D19" s="318"/>
      <c r="E19" s="318"/>
      <c r="F19" s="318"/>
      <c r="G19" s="318"/>
      <c r="H19" s="318"/>
      <c r="I19" s="318"/>
      <c r="J19" s="318"/>
      <c r="K19" s="318"/>
      <c r="L19" s="318"/>
      <c r="M19" s="318"/>
      <c r="N19" s="318"/>
      <c r="O19" s="318"/>
      <c r="P19" s="318"/>
      <c r="Q19" s="318"/>
      <c r="R19" s="318"/>
      <c r="S19" s="318"/>
      <c r="T19" s="318"/>
    </row>
    <row r="20" spans="1:20" ht="12.75" customHeight="1" x14ac:dyDescent="0.15">
      <c r="A20" s="1194" t="s">
        <v>37</v>
      </c>
      <c r="B20" s="1194"/>
      <c r="C20" s="1195" t="s">
        <v>415</v>
      </c>
      <c r="D20" s="1195"/>
      <c r="E20" s="1195"/>
      <c r="F20" s="1195"/>
      <c r="G20" s="1195"/>
      <c r="H20" s="1195"/>
      <c r="I20" s="1195"/>
      <c r="J20" s="1195"/>
      <c r="K20" s="1195"/>
      <c r="L20" s="1195"/>
      <c r="M20" s="1195"/>
      <c r="N20" s="1195"/>
      <c r="O20" s="1195"/>
      <c r="P20" s="1195"/>
      <c r="Q20" s="1195"/>
      <c r="R20" s="1195"/>
      <c r="S20" s="1195"/>
      <c r="T20" s="1195"/>
    </row>
    <row r="21" spans="1:20" x14ac:dyDescent="0.15">
      <c r="C21" s="1195"/>
      <c r="D21" s="1195"/>
      <c r="E21" s="1195"/>
      <c r="F21" s="1195"/>
      <c r="G21" s="1195"/>
      <c r="H21" s="1195"/>
      <c r="I21" s="1195"/>
      <c r="J21" s="1195"/>
      <c r="K21" s="1195"/>
      <c r="L21" s="1195"/>
      <c r="M21" s="1195"/>
      <c r="N21" s="1195"/>
      <c r="O21" s="1195"/>
      <c r="P21" s="1195"/>
      <c r="Q21" s="1195"/>
      <c r="R21" s="1195"/>
      <c r="S21" s="1195"/>
      <c r="T21" s="1195"/>
    </row>
    <row r="22" spans="1:20" x14ac:dyDescent="0.15">
      <c r="C22" s="1195"/>
      <c r="D22" s="1195"/>
      <c r="E22" s="1195"/>
      <c r="F22" s="1195"/>
      <c r="G22" s="1195"/>
      <c r="H22" s="1195"/>
      <c r="I22" s="1195"/>
      <c r="J22" s="1195"/>
      <c r="K22" s="1195"/>
      <c r="L22" s="1195"/>
      <c r="M22" s="1195"/>
      <c r="N22" s="1195"/>
      <c r="O22" s="1195"/>
      <c r="P22" s="1195"/>
      <c r="Q22" s="1195"/>
      <c r="R22" s="1195"/>
      <c r="S22" s="1195"/>
      <c r="T22" s="1195"/>
    </row>
    <row r="23" spans="1:20" ht="47.25" customHeight="1" x14ac:dyDescent="0.15">
      <c r="C23" s="1195"/>
      <c r="D23" s="1195"/>
      <c r="E23" s="1195"/>
      <c r="F23" s="1195"/>
      <c r="G23" s="1195"/>
      <c r="H23" s="1195"/>
      <c r="I23" s="1195"/>
      <c r="J23" s="1195"/>
      <c r="K23" s="1195"/>
      <c r="L23" s="1195"/>
      <c r="M23" s="1195"/>
      <c r="N23" s="1195"/>
      <c r="O23" s="1195"/>
      <c r="P23" s="1195"/>
      <c r="Q23" s="1195"/>
      <c r="R23" s="1195"/>
      <c r="S23" s="1195"/>
      <c r="T23" s="1195"/>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9"/>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8DFF0-192F-40D8-85DC-9B727C2F2E66}">
  <sheetPr>
    <pageSetUpPr fitToPage="1"/>
  </sheetPr>
  <dimension ref="A1:B16"/>
  <sheetViews>
    <sheetView view="pageBreakPreview" topLeftCell="A7" zoomScale="80" zoomScaleNormal="100" zoomScaleSheetLayoutView="80" workbookViewId="0">
      <selection activeCell="P27" sqref="P27:R27"/>
    </sheetView>
  </sheetViews>
  <sheetFormatPr defaultColWidth="7.875" defaultRowHeight="12" x14ac:dyDescent="0.15"/>
  <cols>
    <col min="1" max="1" width="27.75" style="317" customWidth="1"/>
    <col min="2" max="2" width="63.75" style="317" customWidth="1"/>
    <col min="3" max="3" width="2.75" style="317" customWidth="1"/>
    <col min="4" max="16384" width="7.875" style="317"/>
  </cols>
  <sheetData>
    <row r="1" spans="1:2" ht="16.899999999999999" customHeight="1" x14ac:dyDescent="0.15">
      <c r="A1" s="320" t="s">
        <v>416</v>
      </c>
    </row>
    <row r="2" spans="1:2" ht="32.450000000000003" customHeight="1" thickBot="1" x14ac:dyDescent="0.2">
      <c r="A2" s="1221" t="s">
        <v>417</v>
      </c>
      <c r="B2" s="1221"/>
    </row>
    <row r="3" spans="1:2" s="323" customFormat="1" ht="24.95" customHeight="1" x14ac:dyDescent="0.15">
      <c r="A3" s="321" t="s">
        <v>418</v>
      </c>
      <c r="B3" s="322"/>
    </row>
    <row r="4" spans="1:2" s="323" customFormat="1" ht="24.95" customHeight="1" thickBot="1" x14ac:dyDescent="0.2">
      <c r="A4" s="324" t="s">
        <v>419</v>
      </c>
      <c r="B4" s="325"/>
    </row>
    <row r="5" spans="1:2" s="323" customFormat="1" ht="20.100000000000001" customHeight="1" thickBot="1" x14ac:dyDescent="0.2">
      <c r="A5" s="326"/>
      <c r="B5" s="327"/>
    </row>
    <row r="6" spans="1:2" s="323" customFormat="1" ht="33.75" customHeight="1" x14ac:dyDescent="0.15">
      <c r="A6" s="1222" t="s">
        <v>420</v>
      </c>
      <c r="B6" s="1223"/>
    </row>
    <row r="7" spans="1:2" s="323" customFormat="1" ht="24.95" customHeight="1" x14ac:dyDescent="0.15">
      <c r="A7" s="1224" t="s">
        <v>421</v>
      </c>
      <c r="B7" s="1225"/>
    </row>
    <row r="8" spans="1:2" s="323" customFormat="1" ht="99.95" customHeight="1" x14ac:dyDescent="0.15">
      <c r="A8" s="1226"/>
      <c r="B8" s="1227"/>
    </row>
    <row r="9" spans="1:2" s="323" customFormat="1" ht="24.95" customHeight="1" x14ac:dyDescent="0.15">
      <c r="A9" s="1215" t="s">
        <v>422</v>
      </c>
      <c r="B9" s="1216"/>
    </row>
    <row r="10" spans="1:2" s="323" customFormat="1" ht="99.95" customHeight="1" x14ac:dyDescent="0.15">
      <c r="A10" s="1217"/>
      <c r="B10" s="1218"/>
    </row>
    <row r="11" spans="1:2" s="323" customFormat="1" ht="24.95" customHeight="1" x14ac:dyDescent="0.15">
      <c r="A11" s="1215" t="s">
        <v>423</v>
      </c>
      <c r="B11" s="1216"/>
    </row>
    <row r="12" spans="1:2" s="323" customFormat="1" ht="99.95" customHeight="1" x14ac:dyDescent="0.15">
      <c r="A12" s="1217"/>
      <c r="B12" s="1218"/>
    </row>
    <row r="13" spans="1:2" s="323" customFormat="1" ht="24.95" customHeight="1" x14ac:dyDescent="0.15">
      <c r="A13" s="1215"/>
      <c r="B13" s="1216"/>
    </row>
    <row r="14" spans="1:2" s="323" customFormat="1" ht="99.95" customHeight="1" thickBot="1" x14ac:dyDescent="0.2">
      <c r="A14" s="1219"/>
      <c r="B14" s="1220"/>
    </row>
    <row r="15" spans="1:2" s="323" customFormat="1" ht="13.5" x14ac:dyDescent="0.15">
      <c r="A15" s="328"/>
      <c r="B15" s="328"/>
    </row>
    <row r="16" spans="1:2" ht="16.899999999999999" customHeight="1" x14ac:dyDescent="0.15">
      <c r="A16" s="320" t="s">
        <v>424</v>
      </c>
    </row>
  </sheetData>
  <mergeCells count="10">
    <mergeCell ref="A11:B11"/>
    <mergeCell ref="A12:B12"/>
    <mergeCell ref="A13:B13"/>
    <mergeCell ref="A14:B14"/>
    <mergeCell ref="A2:B2"/>
    <mergeCell ref="A6:B6"/>
    <mergeCell ref="A7:B7"/>
    <mergeCell ref="A8:B8"/>
    <mergeCell ref="A9:B9"/>
    <mergeCell ref="A10:B10"/>
  </mergeCells>
  <phoneticPr fontId="9"/>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6A96-BD07-4082-8A0C-D71A08FDBBC7}">
  <sheetPr>
    <pageSetUpPr fitToPage="1"/>
  </sheetPr>
  <dimension ref="A1:L109"/>
  <sheetViews>
    <sheetView view="pageBreakPreview" zoomScale="130" zoomScaleNormal="130" zoomScaleSheetLayoutView="130" workbookViewId="0">
      <selection activeCell="P27" sqref="P27:R27"/>
    </sheetView>
  </sheetViews>
  <sheetFormatPr defaultColWidth="7.875" defaultRowHeight="12.75" x14ac:dyDescent="0.15"/>
  <cols>
    <col min="1" max="1" width="5.75" style="329" customWidth="1"/>
    <col min="2" max="3" width="13.25" style="329" customWidth="1"/>
    <col min="4" max="5" width="11.5" style="329" customWidth="1"/>
    <col min="6" max="6" width="16" style="329" customWidth="1"/>
    <col min="7" max="12" width="4.75" style="329" customWidth="1"/>
    <col min="13" max="16384" width="7.875" style="329"/>
  </cols>
  <sheetData>
    <row r="1" spans="1:12" x14ac:dyDescent="0.15">
      <c r="A1" s="1238" t="s">
        <v>425</v>
      </c>
      <c r="B1" s="1238"/>
      <c r="C1" s="1238"/>
      <c r="D1" s="1238"/>
      <c r="E1" s="1238"/>
      <c r="F1" s="1238"/>
      <c r="G1" s="1238"/>
      <c r="H1" s="1238"/>
      <c r="I1" s="1238"/>
      <c r="J1" s="1238"/>
      <c r="K1" s="1238"/>
      <c r="L1" s="1238"/>
    </row>
    <row r="3" spans="1:12" ht="16.899999999999999" customHeight="1" x14ac:dyDescent="0.15">
      <c r="A3" s="1221" t="s">
        <v>426</v>
      </c>
      <c r="B3" s="1221"/>
      <c r="C3" s="1221"/>
      <c r="D3" s="1221"/>
      <c r="E3" s="1221"/>
      <c r="F3" s="1221"/>
      <c r="G3" s="1221"/>
      <c r="H3" s="1221"/>
      <c r="I3" s="1221"/>
      <c r="J3" s="1221"/>
      <c r="K3" s="1221"/>
      <c r="L3" s="1221"/>
    </row>
    <row r="4" spans="1:12" ht="16.899999999999999" customHeight="1" x14ac:dyDescent="0.15">
      <c r="A4" s="330"/>
      <c r="B4" s="330"/>
      <c r="C4" s="330"/>
      <c r="D4" s="330"/>
      <c r="E4" s="330"/>
      <c r="F4" s="330"/>
      <c r="G4" s="330"/>
      <c r="H4" s="330"/>
      <c r="I4" s="330"/>
      <c r="J4" s="330"/>
      <c r="K4" s="330"/>
      <c r="L4" s="330"/>
    </row>
    <row r="5" spans="1:12" ht="24" customHeight="1" x14ac:dyDescent="0.15">
      <c r="A5" s="331"/>
      <c r="B5" s="331"/>
      <c r="C5" s="331"/>
      <c r="D5" s="331"/>
      <c r="E5" s="331"/>
      <c r="F5" s="1239"/>
      <c r="G5" s="1239"/>
      <c r="H5" s="332" t="s">
        <v>42</v>
      </c>
      <c r="I5" s="332"/>
      <c r="J5" s="332" t="s">
        <v>427</v>
      </c>
      <c r="K5" s="332"/>
      <c r="L5" s="332" t="s">
        <v>43</v>
      </c>
    </row>
    <row r="6" spans="1:12" ht="16.899999999999999" customHeight="1" x14ac:dyDescent="0.15">
      <c r="A6" s="1239"/>
      <c r="B6" s="1239"/>
      <c r="C6" s="331" t="s">
        <v>428</v>
      </c>
      <c r="D6" s="331"/>
      <c r="E6" s="331"/>
      <c r="F6" s="331"/>
      <c r="G6" s="331"/>
      <c r="H6" s="331"/>
      <c r="I6" s="331"/>
      <c r="J6" s="331"/>
      <c r="K6" s="331"/>
      <c r="L6" s="331"/>
    </row>
    <row r="7" spans="1:12" ht="16.899999999999999" customHeight="1" x14ac:dyDescent="0.15">
      <c r="A7" s="333"/>
      <c r="B7" s="333"/>
      <c r="C7" s="333"/>
      <c r="D7" s="333"/>
      <c r="E7" s="333"/>
      <c r="F7" s="333"/>
      <c r="G7" s="333"/>
      <c r="H7" s="333"/>
      <c r="I7" s="333"/>
      <c r="J7" s="333"/>
      <c r="K7" s="333"/>
      <c r="L7" s="333"/>
    </row>
    <row r="8" spans="1:12" s="335" customFormat="1" ht="21" customHeight="1" x14ac:dyDescent="0.15">
      <c r="A8" s="1240" t="s">
        <v>429</v>
      </c>
      <c r="B8" s="1240"/>
      <c r="C8" s="1240"/>
      <c r="D8" s="334" t="s">
        <v>430</v>
      </c>
      <c r="E8" s="1241"/>
      <c r="F8" s="1241"/>
      <c r="G8" s="1241"/>
      <c r="H8" s="1241"/>
      <c r="I8" s="1241"/>
      <c r="J8" s="1241"/>
      <c r="K8" s="1241"/>
      <c r="L8" s="1241"/>
    </row>
    <row r="9" spans="1:12" ht="21" customHeight="1" x14ac:dyDescent="0.15">
      <c r="A9" s="336"/>
      <c r="B9" s="336"/>
      <c r="C9" s="336"/>
      <c r="D9" s="337"/>
      <c r="E9" s="1242"/>
      <c r="F9" s="1242"/>
      <c r="G9" s="1242"/>
      <c r="H9" s="1242"/>
      <c r="I9" s="1242"/>
      <c r="J9" s="1242"/>
      <c r="K9" s="1242"/>
      <c r="L9" s="1242"/>
    </row>
    <row r="10" spans="1:12" ht="21" customHeight="1" x14ac:dyDescent="0.15">
      <c r="A10" s="336"/>
      <c r="B10" s="336"/>
      <c r="C10" s="336"/>
      <c r="D10" s="1243" t="s">
        <v>431</v>
      </c>
      <c r="E10" s="1243"/>
      <c r="F10" s="338"/>
      <c r="G10" s="338"/>
      <c r="H10" s="338"/>
      <c r="I10" s="338"/>
      <c r="J10" s="338"/>
      <c r="K10" s="338"/>
      <c r="L10" s="338"/>
    </row>
    <row r="11" spans="1:12" ht="34.5" customHeight="1" x14ac:dyDescent="0.15">
      <c r="D11" s="337"/>
      <c r="E11" s="1244"/>
      <c r="F11" s="1244"/>
      <c r="G11" s="1244"/>
      <c r="H11" s="1244"/>
      <c r="I11" s="1244"/>
      <c r="J11" s="1244"/>
      <c r="K11" s="1244"/>
      <c r="L11" s="1244"/>
    </row>
    <row r="12" spans="1:12" ht="27.75" customHeight="1" x14ac:dyDescent="0.15">
      <c r="A12" s="1245"/>
      <c r="B12" s="1245"/>
      <c r="C12" s="1245"/>
      <c r="D12" s="1245"/>
      <c r="E12" s="1245"/>
      <c r="F12" s="1245"/>
      <c r="G12" s="1245"/>
      <c r="H12" s="1245"/>
      <c r="I12" s="1245"/>
      <c r="J12" s="1245"/>
      <c r="K12" s="1245"/>
      <c r="L12" s="1245"/>
    </row>
    <row r="13" spans="1:12" ht="27.75" customHeight="1" x14ac:dyDescent="0.15">
      <c r="A13" s="339"/>
      <c r="B13" s="339"/>
      <c r="C13" s="339"/>
      <c r="D13" s="339"/>
      <c r="E13" s="339"/>
      <c r="F13" s="339"/>
      <c r="G13" s="339"/>
      <c r="H13" s="339"/>
      <c r="I13" s="339"/>
      <c r="J13" s="339"/>
      <c r="K13" s="339"/>
      <c r="L13" s="339"/>
    </row>
    <row r="14" spans="1:12" s="323" customFormat="1" ht="54.75" customHeight="1" x14ac:dyDescent="0.15">
      <c r="A14" s="1246" t="s">
        <v>432</v>
      </c>
      <c r="B14" s="1246"/>
      <c r="C14" s="1246"/>
      <c r="D14" s="1246"/>
      <c r="E14" s="1246"/>
      <c r="F14" s="1246"/>
      <c r="G14" s="1246"/>
      <c r="H14" s="1246"/>
      <c r="I14" s="1246"/>
      <c r="J14" s="1246"/>
      <c r="K14" s="1246"/>
      <c r="L14" s="1246"/>
    </row>
    <row r="15" spans="1:12" x14ac:dyDescent="0.15">
      <c r="A15" s="1247" t="s">
        <v>433</v>
      </c>
      <c r="B15" s="1247"/>
      <c r="C15" s="1247"/>
      <c r="D15" s="1247"/>
      <c r="E15" s="1247"/>
      <c r="F15" s="1247"/>
      <c r="G15" s="1247"/>
      <c r="H15" s="1247"/>
      <c r="I15" s="1247"/>
      <c r="J15" s="1247"/>
      <c r="K15" s="1247"/>
      <c r="L15" s="1247"/>
    </row>
    <row r="17" spans="1:12" ht="9" customHeight="1" x14ac:dyDescent="0.15">
      <c r="A17" s="1235"/>
      <c r="B17" s="1236"/>
      <c r="C17" s="1236"/>
      <c r="D17" s="1236"/>
      <c r="E17" s="1236"/>
      <c r="F17" s="1236"/>
      <c r="G17" s="1236"/>
      <c r="H17" s="1236"/>
      <c r="I17" s="1236"/>
      <c r="J17" s="1236"/>
      <c r="K17" s="1236"/>
      <c r="L17" s="1237"/>
    </row>
    <row r="18" spans="1:12" s="317" customFormat="1" ht="61.5" customHeight="1" x14ac:dyDescent="0.15">
      <c r="A18" s="1230" t="s">
        <v>434</v>
      </c>
      <c r="B18" s="1231"/>
      <c r="C18" s="1231"/>
      <c r="D18" s="1231"/>
      <c r="E18" s="1231"/>
      <c r="F18" s="1231"/>
      <c r="G18" s="1231"/>
      <c r="H18" s="1231"/>
      <c r="I18" s="1231"/>
      <c r="J18" s="1231"/>
      <c r="K18" s="1231"/>
      <c r="L18" s="1232"/>
    </row>
    <row r="19" spans="1:12" s="317" customFormat="1" ht="12" x14ac:dyDescent="0.15">
      <c r="A19" s="340" t="s">
        <v>435</v>
      </c>
      <c r="B19" s="1231" t="s">
        <v>436</v>
      </c>
      <c r="C19" s="1231"/>
      <c r="D19" s="1231"/>
      <c r="E19" s="1231"/>
      <c r="F19" s="1231"/>
      <c r="G19" s="1231"/>
      <c r="H19" s="1231"/>
      <c r="I19" s="1231"/>
      <c r="J19" s="1231"/>
      <c r="K19" s="1231"/>
      <c r="L19" s="1232"/>
    </row>
    <row r="20" spans="1:12" s="317" customFormat="1" ht="92.25" customHeight="1" x14ac:dyDescent="0.15">
      <c r="A20" s="340" t="s">
        <v>437</v>
      </c>
      <c r="B20" s="1233" t="s">
        <v>438</v>
      </c>
      <c r="C20" s="1233"/>
      <c r="D20" s="1233"/>
      <c r="E20" s="1233"/>
      <c r="F20" s="1233"/>
      <c r="G20" s="1233"/>
      <c r="H20" s="1233"/>
      <c r="I20" s="1233"/>
      <c r="J20" s="1233"/>
      <c r="K20" s="1233"/>
      <c r="L20" s="1234"/>
    </row>
    <row r="21" spans="1:12" s="317" customFormat="1" ht="42" customHeight="1" x14ac:dyDescent="0.15">
      <c r="A21" s="340" t="s">
        <v>439</v>
      </c>
      <c r="B21" s="1233" t="s">
        <v>440</v>
      </c>
      <c r="C21" s="1233"/>
      <c r="D21" s="1233"/>
      <c r="E21" s="1233"/>
      <c r="F21" s="1233"/>
      <c r="G21" s="1233"/>
      <c r="H21" s="1233"/>
      <c r="I21" s="1233"/>
      <c r="J21" s="1233"/>
      <c r="K21" s="1233"/>
      <c r="L21" s="1234"/>
    </row>
    <row r="22" spans="1:12" s="317" customFormat="1" ht="45" customHeight="1" x14ac:dyDescent="0.15">
      <c r="A22" s="340" t="s">
        <v>441</v>
      </c>
      <c r="B22" s="1233" t="s">
        <v>442</v>
      </c>
      <c r="C22" s="1233"/>
      <c r="D22" s="1233"/>
      <c r="E22" s="1233"/>
      <c r="F22" s="1233"/>
      <c r="G22" s="1233"/>
      <c r="H22" s="1233"/>
      <c r="I22" s="1233"/>
      <c r="J22" s="1233"/>
      <c r="K22" s="1233"/>
      <c r="L22" s="1234"/>
    </row>
    <row r="23" spans="1:12" s="317" customFormat="1" ht="34.5" customHeight="1" x14ac:dyDescent="0.15">
      <c r="A23" s="340" t="s">
        <v>443</v>
      </c>
      <c r="B23" s="1233" t="s">
        <v>444</v>
      </c>
      <c r="C23" s="1233"/>
      <c r="D23" s="1233"/>
      <c r="E23" s="1233"/>
      <c r="F23" s="1233"/>
      <c r="G23" s="1233"/>
      <c r="H23" s="1233"/>
      <c r="I23" s="1233"/>
      <c r="J23" s="1233"/>
      <c r="K23" s="1233"/>
      <c r="L23" s="1234"/>
    </row>
    <row r="24" spans="1:12" s="317" customFormat="1" ht="12" x14ac:dyDescent="0.15">
      <c r="A24" s="341"/>
      <c r="B24" s="1228"/>
      <c r="C24" s="1228"/>
      <c r="D24" s="1228"/>
      <c r="E24" s="1228"/>
      <c r="F24" s="1228"/>
      <c r="G24" s="1228"/>
      <c r="H24" s="1228"/>
      <c r="I24" s="1228"/>
      <c r="J24" s="1228"/>
      <c r="K24" s="1228"/>
      <c r="L24" s="1229"/>
    </row>
    <row r="25" spans="1:12" s="317" customFormat="1" ht="12" x14ac:dyDescent="0.15"/>
    <row r="26" spans="1:12" s="317" customFormat="1" ht="12" x14ac:dyDescent="0.15"/>
    <row r="27" spans="1:12" s="317" customFormat="1" ht="12" x14ac:dyDescent="0.15"/>
    <row r="28" spans="1:12" s="317" customFormat="1" ht="12" x14ac:dyDescent="0.15"/>
    <row r="29" spans="1:12" s="317" customFormat="1" ht="12" x14ac:dyDescent="0.15"/>
    <row r="30" spans="1:12" s="317" customFormat="1" ht="12" x14ac:dyDescent="0.15"/>
    <row r="31" spans="1:12" s="317" customFormat="1" ht="12" x14ac:dyDescent="0.15"/>
    <row r="32" spans="1:12" s="317" customFormat="1" ht="12" x14ac:dyDescent="0.15"/>
    <row r="33" s="317" customFormat="1" ht="12" x14ac:dyDescent="0.15"/>
    <row r="34" s="317" customFormat="1" ht="12" x14ac:dyDescent="0.15"/>
    <row r="35" s="317" customFormat="1" ht="12" x14ac:dyDescent="0.15"/>
    <row r="36" s="317" customFormat="1" ht="12" x14ac:dyDescent="0.15"/>
    <row r="37" s="317" customFormat="1" ht="12" x14ac:dyDescent="0.15"/>
    <row r="38" s="317" customFormat="1" ht="12" x14ac:dyDescent="0.15"/>
    <row r="39" s="317" customFormat="1" ht="12" x14ac:dyDescent="0.15"/>
    <row r="40" s="317" customFormat="1" ht="12" x14ac:dyDescent="0.15"/>
    <row r="41" s="317" customFormat="1" ht="12" x14ac:dyDescent="0.15"/>
    <row r="42" s="317" customFormat="1" ht="12" x14ac:dyDescent="0.15"/>
    <row r="43" s="317" customFormat="1" ht="12" x14ac:dyDescent="0.15"/>
    <row r="44" s="317" customFormat="1" ht="12" x14ac:dyDescent="0.15"/>
    <row r="45" s="317" customFormat="1" ht="12" x14ac:dyDescent="0.15"/>
    <row r="46" s="317" customFormat="1" ht="12" x14ac:dyDescent="0.15"/>
    <row r="47" s="317" customFormat="1" ht="12" x14ac:dyDescent="0.15"/>
    <row r="48" s="317" customFormat="1" ht="12" x14ac:dyDescent="0.15"/>
    <row r="49" s="317" customFormat="1" ht="12" x14ac:dyDescent="0.15"/>
    <row r="50" s="317" customFormat="1" ht="12" x14ac:dyDescent="0.15"/>
    <row r="51" s="317" customFormat="1" ht="12" x14ac:dyDescent="0.15"/>
    <row r="52" s="317" customFormat="1" ht="12" x14ac:dyDescent="0.15"/>
    <row r="53" s="317" customFormat="1" ht="12" x14ac:dyDescent="0.15"/>
    <row r="54" s="317" customFormat="1" ht="12" x14ac:dyDescent="0.15"/>
    <row r="55" s="317" customFormat="1" ht="12" x14ac:dyDescent="0.15"/>
    <row r="56" s="317" customFormat="1" ht="12" x14ac:dyDescent="0.15"/>
    <row r="57" s="317" customFormat="1" ht="12" x14ac:dyDescent="0.15"/>
    <row r="58" s="317" customFormat="1" ht="12" x14ac:dyDescent="0.15"/>
    <row r="59" s="317" customFormat="1" ht="12" x14ac:dyDescent="0.15"/>
    <row r="60" s="317" customFormat="1" ht="12" x14ac:dyDescent="0.15"/>
    <row r="61" s="317" customFormat="1" ht="12" x14ac:dyDescent="0.15"/>
    <row r="62" s="317" customFormat="1" ht="12" x14ac:dyDescent="0.15"/>
    <row r="63" s="317" customFormat="1" ht="12" x14ac:dyDescent="0.15"/>
    <row r="64" s="317" customFormat="1" ht="12" x14ac:dyDescent="0.15"/>
    <row r="65" s="317" customFormat="1" ht="12" x14ac:dyDescent="0.15"/>
    <row r="66" s="317" customFormat="1" ht="12" x14ac:dyDescent="0.15"/>
    <row r="67" s="317" customFormat="1" ht="12" x14ac:dyDescent="0.15"/>
    <row r="68" s="317" customFormat="1" ht="12" x14ac:dyDescent="0.15"/>
    <row r="69" s="317" customFormat="1" ht="12" x14ac:dyDescent="0.15"/>
    <row r="70" s="317" customFormat="1" ht="12" x14ac:dyDescent="0.15"/>
    <row r="71" s="317" customFormat="1" ht="12" x14ac:dyDescent="0.15"/>
    <row r="72" s="317" customFormat="1" ht="12" x14ac:dyDescent="0.15"/>
    <row r="73" s="317" customFormat="1" ht="12" x14ac:dyDescent="0.15"/>
    <row r="74" s="317" customFormat="1" ht="12" x14ac:dyDescent="0.15"/>
    <row r="75" s="317" customFormat="1" ht="12" x14ac:dyDescent="0.15"/>
    <row r="76" s="317" customFormat="1" ht="12" x14ac:dyDescent="0.15"/>
    <row r="77" s="317" customFormat="1" ht="12" x14ac:dyDescent="0.15"/>
    <row r="78" s="317" customFormat="1" ht="12" x14ac:dyDescent="0.15"/>
    <row r="79" s="317" customFormat="1" ht="12" x14ac:dyDescent="0.15"/>
    <row r="80" s="317" customFormat="1" ht="12" x14ac:dyDescent="0.15"/>
    <row r="81" s="317" customFormat="1" ht="12" x14ac:dyDescent="0.15"/>
    <row r="82" s="317" customFormat="1" ht="12" x14ac:dyDescent="0.15"/>
    <row r="83" s="317" customFormat="1" ht="12" x14ac:dyDescent="0.15"/>
    <row r="84" s="317" customFormat="1" ht="12" x14ac:dyDescent="0.15"/>
    <row r="85" s="317" customFormat="1" ht="12" x14ac:dyDescent="0.15"/>
    <row r="86" s="317" customFormat="1" ht="12" x14ac:dyDescent="0.15"/>
    <row r="87" s="317" customFormat="1" ht="12" x14ac:dyDescent="0.15"/>
    <row r="88" s="317" customFormat="1" ht="12" x14ac:dyDescent="0.15"/>
    <row r="89" s="317" customFormat="1" ht="12" x14ac:dyDescent="0.15"/>
    <row r="90" s="317" customFormat="1" ht="12" x14ac:dyDescent="0.15"/>
    <row r="91" s="317" customFormat="1" ht="12" x14ac:dyDescent="0.15"/>
    <row r="92" s="317" customFormat="1" ht="12" x14ac:dyDescent="0.15"/>
    <row r="93" s="317" customFormat="1" ht="12" x14ac:dyDescent="0.15"/>
    <row r="94" s="317" customFormat="1" ht="12" x14ac:dyDescent="0.15"/>
    <row r="95" s="317" customFormat="1" ht="12" x14ac:dyDescent="0.15"/>
    <row r="96" s="317" customFormat="1" ht="12" x14ac:dyDescent="0.15"/>
    <row r="97" s="317" customFormat="1" ht="12" x14ac:dyDescent="0.15"/>
    <row r="98" s="317" customFormat="1" ht="12" x14ac:dyDescent="0.15"/>
    <row r="99" s="317" customFormat="1" ht="12" x14ac:dyDescent="0.15"/>
    <row r="100" s="317" customFormat="1" ht="12" x14ac:dyDescent="0.15"/>
    <row r="101" s="317" customFormat="1" ht="12" x14ac:dyDescent="0.15"/>
    <row r="102" s="317" customFormat="1" ht="12" x14ac:dyDescent="0.15"/>
    <row r="103" s="317" customFormat="1" ht="12" x14ac:dyDescent="0.15"/>
    <row r="104" s="317" customFormat="1" ht="12" x14ac:dyDescent="0.15"/>
    <row r="105" s="317" customFormat="1" ht="12" x14ac:dyDescent="0.15"/>
    <row r="106" s="317" customFormat="1" ht="12" x14ac:dyDescent="0.15"/>
    <row r="107" s="317" customFormat="1" ht="12" x14ac:dyDescent="0.15"/>
    <row r="108" s="317" customFormat="1" ht="12" x14ac:dyDescent="0.15"/>
    <row r="109" s="317" customFormat="1" ht="12" x14ac:dyDescent="0.15"/>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9"/>
  <printOptions horizontalCentered="1"/>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【変更届出書】別紙様式第三号（一）</vt:lpstr>
      <vt:lpstr>【再開届出書】別紙様式第三号（二）</vt:lpstr>
      <vt:lpstr>【廃止休止届出書】別紙様式第三号（三）</vt:lpstr>
      <vt:lpstr>【指定申請書】別紙様式第三号（四）</vt:lpstr>
      <vt:lpstr>【指定更新申請書】別紙様式第三号（五）</vt:lpstr>
      <vt:lpstr>【通所】付表第三号（二）</vt:lpstr>
      <vt:lpstr>【通所】（参考）付表第三号（二）</vt:lpstr>
      <vt:lpstr>チェックリスト</vt:lpstr>
      <vt:lpstr>シフト表</vt:lpstr>
      <vt:lpstr>記入方法 (2)</vt:lpstr>
      <vt:lpstr>シフト記号表（勤務時間帯） (2)</vt:lpstr>
      <vt:lpstr>【平面図】標準様式2</vt:lpstr>
      <vt:lpstr>【設備等一覧表】標準様式3</vt:lpstr>
      <vt:lpstr>【苦情措置の概要】標準様式４</vt:lpstr>
      <vt:lpstr>【誓約書】標準様式5</vt:lpstr>
      <vt:lpstr>'シフト記号表（勤務時間帯） (2)'!【記載例】シフト記号</vt:lpstr>
      <vt:lpstr>【苦情措置の概要】標準様式４!Print_Area</vt:lpstr>
      <vt:lpstr>'【再開届出書】別紙様式第三号（二）'!Print_Area</vt:lpstr>
      <vt:lpstr>'【指定更新申請書】別紙様式第三号（五）'!Print_Area</vt:lpstr>
      <vt:lpstr>'【指定申請書】別紙様式第三号（四）'!Print_Area</vt:lpstr>
      <vt:lpstr>【誓約書】標準様式5!Print_Area</vt:lpstr>
      <vt:lpstr>'【通所】（参考）付表第三号（二）'!Print_Area</vt:lpstr>
      <vt:lpstr>'【通所】付表第三号（二）'!Print_Area</vt:lpstr>
      <vt:lpstr>'【廃止休止届出書】別紙様式第三号（三）'!Print_Area</vt:lpstr>
      <vt:lpstr>'【変更届出書】別紙様式第三号（一）'!Print_Area</vt:lpstr>
      <vt:lpstr>シフト表!Print_Area</vt:lpstr>
      <vt:lpstr>チェックリスト!Print_Area</vt:lpstr>
      <vt:lpstr>'記入方法 (2)'!Print_Area</vt:lpstr>
      <vt:lpstr>シフト表!Print_Titles</vt:lpstr>
      <vt:lpstr>'シフト記号表（勤務時間帯） (2)'!シフト記号表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2024-07-30T04:17:14Z</dcterms:modified>
  <cp:category/>
  <cp:contentStatus/>
</cp:coreProperties>
</file>