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0.41.10.201\public\財務課\財政班\21.【財政公表】\3.財政状況資料集\R6年度決算分\３月公表\【最終版】\"/>
    </mc:Choice>
  </mc:AlternateContent>
  <xr:revisionPtr revIDLastSave="0" documentId="13_ncr:1_{5B4B9C6E-764F-4B53-9899-30906332B73F}"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C36" i="10"/>
  <c r="BE35" i="10"/>
  <c r="C35" i="10"/>
  <c r="CO34" i="10"/>
  <c r="CO35" i="10" s="1"/>
  <c r="CO36" i="10" s="1"/>
  <c r="CO37" i="10" s="1"/>
  <c r="BW34" i="10"/>
  <c r="BW35" i="10" s="1"/>
  <c r="BW36" i="10" s="1"/>
  <c r="BW37" i="10" s="1"/>
  <c r="BW38" i="10" s="1"/>
  <c r="BW39" i="10" s="1"/>
  <c r="BW40" i="10" s="1"/>
  <c r="BW41" i="10" s="1"/>
  <c r="BW42" i="10" s="1"/>
  <c r="BW43" i="10" s="1"/>
  <c r="C34" i="10"/>
  <c r="AM34" i="10" l="1"/>
  <c r="AM35" i="10" s="1"/>
  <c r="AM36"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<sst xmlns="http://schemas.openxmlformats.org/spreadsheetml/2006/main" count="1127" uniqueCount="572">
  <si>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</si>
  <si>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</si>
  <si>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</si>
  <si>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</si>
  <si>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</si>
  <si>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</si>
  <si>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</si>
  <si>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</si>
  <si>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</si>
  <si>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</si>
  <si>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</si>
  <si>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</si>
  <si>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</si>
  <si>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</si>
  <si>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</si>
  <si>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</si>
  <si>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</si>
  <si>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</si>
  <si>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</si>
  <si>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</si>
  <si>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</si>
  <si>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</si>
  <si>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</si>
  <si>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</si>
  <si>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</si>
  <si>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</si>
  <si>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</si>
  <si>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</si>
  <si>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</si>
  <si>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</si>
  <si>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</si>
  <si>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</si>
  <si>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</si>
  <si>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</si>
  <si>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</si>
  <si>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</si>
  <si>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</si>
  <si>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</si>
  <si>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</si>
  <si>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</si>
  <si>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</si>
  <si>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</si>
  <si>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</si>
  <si>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</si>
  <si>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</si>
  <si>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</si>
  <si>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</si>
  <si>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</si>
  <si>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</si>
  <si>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</si>
  <si>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</si>
  <si>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</si>
  <si>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</si>
  <si>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</si>
  <si>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</si>
  <si>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</si>
  <si>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</si>
  <si>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</si>
  <si>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</si>
  <si>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</si>
  <si>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</si>
  <si>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</si>
  <si>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</si>
  <si>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</si>
  <si>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</si>
  <si>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</si>
  <si>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</si>
  <si>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</si>
  <si>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</si>
  <si>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</si>
  <si>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</si>
  <si>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</si>
  <si>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</si>
  <si>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</si>
  <si>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</si>
  <si>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</si>
  <si>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</si>
  <si>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</si>
  <si>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</si>
  <si>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</si>
  <si>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</si>
  <si>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Ⅲ－０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</si>
  <si>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</si>
  <si>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</si>
  <si>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</si>
  <si>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</si>
  <si>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</si>
  <si>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</si>
  <si>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</si>
  <si>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</si>
  <si>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</si>
  <si>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</si>
  <si>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</si>
  <si>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</si>
  <si>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周防大島町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</si>
  <si>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</si>
  <si>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</si>
  <si>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</si>
  <si>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</si>
  <si>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</si>
  <si>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</si>
  <si>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</si>
  <si>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</si>
  <si>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</si>
  <si>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</si>
  <si>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</si>
  <si>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</si>
  <si>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</si>
  <si>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</si>
  <si>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</si>
  <si>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</si>
  <si>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</si>
  <si>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</si>
  <si>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</si>
  <si>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</si>
  <si>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</si>
  <si>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</si>
  <si>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</si>
  <si>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</si>
  <si>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</si>
  <si>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</si>
  <si>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</si>
  <si>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</si>
  <si>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</si>
  <si>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</si>
  <si>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</si>
  <si>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</si>
  <si>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</si>
  <si>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</si>
  <si>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</si>
  <si>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</si>
  <si>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</si>
  <si>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</si>
  <si>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</si>
  <si>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</si>
  <si>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</si>
  <si>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</si>
  <si>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</si>
  <si>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</si>
  <si>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</si>
  <si>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</si>
  <si>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</si>
  <si>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</si>
  <si>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</si>
  <si>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</si>
  <si>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</si>
  <si>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</si>
  <si>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</si>
  <si>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</si>
  <si>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</si>
  <si>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</si>
  <si>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</si>
  <si>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</si>
  <si>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</si>
  <si>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</si>
  <si>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</si>
  <si>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</si>
  <si>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</si>
  <si>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</si>
  <si>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</si>
  <si>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</si>
  <si>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</si>
  <si>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</si>
  <si>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</si>
  <si>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</si>
  <si>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</si>
  <si>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</si>
  <si>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</si>
  <si>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</si>
  <si>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</si>
  <si>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</si>
  <si>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</si>
  <si>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</si>
  <si>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</si>
  <si>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</si>
  <si>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</si>
  <si>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</si>
  <si>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</si>
  <si>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</si>
  <si>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</si>
  <si>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</si>
  <si>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</si>
  <si>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</si>
  <si>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</si>
  <si>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</si>
  <si>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</si>
  <si>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</si>
  <si>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</si>
  <si>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</si>
  <si>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</si>
  <si>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</si>
  <si>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</si>
  <si>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</si>
  <si>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</si>
  <si>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</si>
  <si>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</si>
  <si>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</si>
  <si>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</si>
  <si>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</si>
  <si>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</si>
  <si>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</si>
  <si>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</si>
  <si>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</si>
  <si>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山口県周防大島町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</si>
  <si>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</si>
  <si>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</si>
  <si>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</si>
  <si>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</si>
  <si>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</si>
  <si>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</si>
  <si>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</si>
  <si>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</si>
  <si>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</si>
  <si>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</si>
  <si>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</si>
  <si>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</si>
  <si>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</si>
  <si>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</si>
  <si>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</si>
  <si>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</si>
  <si>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</si>
  <si>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</si>
  <si>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</si>
  <si>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</si>
  <si>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</si>
  <si>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</si>
  <si>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</si>
  <si>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</si>
  <si>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</si>
  <si>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</si>
  <si>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</si>
  <si>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</si>
  <si>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</si>
  <si>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</si>
  <si>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</si>
  <si>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</si>
  <si>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</si>
  <si>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</si>
  <si>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</si>
  <si>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</si>
  <si>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</si>
  <si>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</si>
  <si>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</si>
  <si>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</si>
  <si>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</si>
  <si>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</si>
  <si>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</si>
  <si>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</si>
  <si>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</si>
  <si>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</si>
  <si>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</si>
  <si>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</si>
  <si>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</si>
  <si>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</si>
  <si>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</si>
  <si>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</si>
  <si>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</si>
  <si>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</si>
  <si>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</si>
  <si>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</si>
  <si>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</si>
  <si>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</si>
  <si>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</si>
  <si>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</si>
  <si>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</si>
  <si>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</si>
  <si>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</si>
  <si>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</si>
  <si>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</si>
  <si>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</si>
  <si>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</si>
  <si>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</si>
  <si>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</si>
  <si>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</si>
  <si>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</si>
  <si>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</si>
  <si>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</si>
  <si>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</si>
  <si>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</si>
  <si>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</si>
  <si>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</si>
  <si>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</si>
  <si>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</si>
  <si>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</si>
  <si>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</si>
  <si>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</si>
  <si>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</si>
  <si>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</si>
  <si>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</si>
  <si>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</si>
  <si>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</si>
  <si>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</si>
  <si>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</si>
  <si>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</si>
  <si>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</si>
  <si>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</si>
  <si>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</si>
  <si>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</si>
  <si>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</si>
  <si>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</si>
  <si>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</si>
  <si>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</si>
  <si>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</si>
  <si>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</si>
  <si>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</si>
  <si>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</si>
  <si>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</si>
  <si>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</si>
  <si>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</si>
  <si>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</si>
  <si>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</si>
  <si>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</si>
  <si>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</si>
  <si>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</si>
  <si>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</si>
  <si>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</si>
  <si>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</si>
  <si>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</si>
  <si>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</si>
  <si>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</si>
  <si>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</si>
  <si>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</si>
  <si>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</si>
  <si>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</si>
  <si>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</si>
  <si>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</si>
  <si>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</si>
  <si>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</si>
  <si>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</si>
  <si>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</si>
  <si>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</si>
  <si>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</si>
  <si>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</si>
  <si>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</si>
  <si>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</si>
  <si>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</si>
  <si>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</si>
  <si>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</si>
  <si>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</si>
  <si>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</si>
  <si>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</si>
  <si>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</si>
  <si>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</si>
  <si>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</si>
  <si>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</si>
  <si>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</si>
  <si>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</si>
  <si>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</si>
  <si>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</si>
  <si>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</si>
  <si>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</si>
  <si>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</si>
  <si>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</si>
  <si>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</si>
  <si>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山口県周防大島町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</si>
  <si>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</si>
  <si>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</si>
  <si>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</si>
  <si>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</si>
  <si>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</si>
  <si>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</si>
  <si>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</si>
  <si>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</si>
  <si>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</si>
  <si>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</si>
  <si>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</si>
  <si>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</si>
  <si>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</si>
  <si>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</si>
  <si>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</si>
  <si>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</si>
  <si>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</si>
  <si>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</si>
  <si>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</si>
  <si>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</si>
  <si>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</si>
  <si>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</si>
  <si>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</si>
  <si>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</si>
  <si>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</si>
  <si>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</si>
  <si>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</si>
  <si>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</si>
  <si>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</si>
  <si>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</si>
  <si>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</si>
  <si>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</si>
  <si>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</si>
  <si>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</si>
  <si>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</si>
  <si>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後期高齢者医療事業特別会計</t>
    <phoneticPr fontId="5"/>
  </si>
  <si>
    <t>介護保険事業特別会計（介護サービス事業勘定）</t>
    <phoneticPr fontId="5"/>
  </si>
  <si>
    <t>水道事業特別会計</t>
    <phoneticPr fontId="5"/>
  </si>
  <si>
    <t>法適用企業</t>
    <phoneticPr fontId="5"/>
  </si>
  <si>
    <t>病院事業特別会計</t>
    <phoneticPr fontId="5"/>
  </si>
  <si>
    <t>下水道事業特別会計</t>
    <phoneticPr fontId="5"/>
  </si>
  <si>
    <t>渡船事業特別会計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</si>
  <si>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</si>
  <si>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</si>
  <si>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</si>
  <si>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</si>
  <si>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</si>
  <si>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</si>
  <si>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</si>
  <si>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</si>
  <si>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</si>
  <si>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</si>
  <si>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</si>
  <si>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</si>
  <si>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</si>
  <si>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</si>
  <si>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</si>
  <si>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</si>
  <si>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</si>
  <si>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</si>
  <si>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</si>
  <si>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</si>
  <si>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</si>
  <si>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</si>
  <si>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</si>
  <si>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</si>
  <si>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</si>
  <si>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</si>
  <si>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</si>
  <si>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</si>
  <si>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</si>
  <si>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</si>
  <si>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</si>
  <si>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</si>
  <si>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</si>
  <si>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</si>
  <si>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</si>
  <si>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</si>
  <si>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</si>
  <si>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</si>
  <si>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</si>
  <si>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</si>
  <si>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</si>
  <si>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</si>
  <si>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</si>
  <si>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</si>
  <si>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</si>
  <si>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</si>
  <si>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</si>
  <si>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</si>
  <si>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</si>
  <si>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</si>
  <si>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</si>
  <si>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</si>
  <si>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</si>
  <si>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</si>
  <si>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</si>
  <si>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</si>
  <si>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</si>
  <si>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</si>
  <si>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</si>
  <si>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</si>
  <si>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</si>
  <si>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</si>
  <si>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</si>
  <si>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</si>
  <si>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</si>
  <si>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</si>
  <si>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</si>
  <si>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</si>
  <si>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</si>
  <si>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</si>
  <si>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</si>
  <si>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</si>
  <si>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</si>
  <si>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</si>
  <si>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</si>
  <si>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</si>
  <si>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</si>
  <si>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</si>
  <si>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</si>
  <si>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</si>
  <si>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</si>
  <si>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</si>
  <si>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</si>
  <si>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</si>
  <si>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</si>
  <si>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</si>
  <si>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</si>
  <si>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</si>
  <si>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</si>
  <si>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</si>
  <si>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</si>
  <si>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</si>
  <si>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</si>
  <si>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</si>
  <si>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</si>
  <si>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</si>
  <si>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</si>
  <si>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</si>
  <si>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</si>
  <si>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</si>
  <si>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</si>
  <si>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</si>
  <si>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</si>
  <si>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</si>
  <si>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</si>
  <si>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</si>
  <si>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</si>
  <si>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</si>
  <si>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</si>
  <si>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</si>
  <si>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</si>
  <si>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</si>
  <si>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</si>
  <si>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</si>
  <si>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</si>
  <si>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</si>
  <si>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</si>
  <si>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</si>
  <si>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</si>
  <si>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</si>
  <si>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</si>
  <si>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</si>
  <si>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</si>
  <si>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</si>
  <si>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</si>
  <si>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</si>
  <si>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</si>
  <si>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</si>
  <si>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</si>
  <si>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</si>
  <si>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</si>
  <si>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</si>
  <si>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</si>
  <si>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</si>
  <si>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</si>
  <si>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</si>
  <si>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13.43</t>
  </si>
  <si>
    <t>▲ 3.71</t>
  </si>
  <si>
    <t>下水道事業特別会計</t>
  </si>
  <si>
    <t>一般会計</t>
  </si>
  <si>
    <t>水道事業特別会計</t>
  </si>
  <si>
    <t>病院事業特別会計</t>
  </si>
  <si>
    <t>介護保険事業特別会計（保険事業勘定）</t>
  </si>
  <si>
    <t>国民健康保険事業特別会計</t>
  </si>
  <si>
    <t>後期高齢者医療事業特別会計</t>
  </si>
  <si>
    <t>介護保険事業特別会計（介護サービス事業勘定）</t>
  </si>
  <si>
    <t>その他会計（赤字）</t>
  </si>
  <si>
    <t>その他会計（黒字）</t>
  </si>
  <si>
    <t>R02</t>
    <phoneticPr fontId="5"/>
  </si>
  <si>
    <t>R03</t>
    <phoneticPr fontId="5"/>
  </si>
  <si>
    <t>R04</t>
    <phoneticPr fontId="5"/>
  </si>
  <si>
    <t>R05</t>
    <phoneticPr fontId="5"/>
  </si>
  <si>
    <t>R06</t>
    <phoneticPr fontId="5"/>
  </si>
  <si>
    <t>-</t>
    <phoneticPr fontId="2"/>
  </si>
  <si>
    <t>柳井広域水道企業団（水道用水供給事業会計）</t>
    <rPh sb="0" eb="2">
      <t>ヤナイ</t>
    </rPh>
    <rPh sb="2" eb="4">
      <t>コウイキ</t>
    </rPh>
    <rPh sb="4" eb="6">
      <t>スイドウ</t>
    </rPh>
    <rPh sb="6" eb="9">
      <t>キギョウダン</t>
    </rPh>
    <rPh sb="10" eb="12">
      <t>スイドウ</t>
    </rPh>
    <rPh sb="12" eb="14">
      <t>ヨウスイ</t>
    </rPh>
    <rPh sb="14" eb="16">
      <t>キョウキュウ</t>
    </rPh>
    <rPh sb="16" eb="18">
      <t>ジギョウ</t>
    </rPh>
    <rPh sb="18" eb="20">
      <t>カイケイ</t>
    </rPh>
    <phoneticPr fontId="38"/>
  </si>
  <si>
    <t>柳井地区広域消防組合（一般会計）</t>
    <rPh sb="0" eb="2">
      <t>ヤナイ</t>
    </rPh>
    <rPh sb="2" eb="4">
      <t>チク</t>
    </rPh>
    <rPh sb="4" eb="6">
      <t>コウイキ</t>
    </rPh>
    <rPh sb="6" eb="8">
      <t>ショウボウ</t>
    </rPh>
    <rPh sb="8" eb="10">
      <t>クミアイ</t>
    </rPh>
    <rPh sb="11" eb="13">
      <t>イッパン</t>
    </rPh>
    <rPh sb="13" eb="15">
      <t>カイケイ</t>
    </rPh>
    <phoneticPr fontId="38"/>
  </si>
  <si>
    <t>山口県市町総合事務組合（一般会計）</t>
    <rPh sb="0" eb="3">
      <t>ヤマグチケン</t>
    </rPh>
    <rPh sb="3" eb="5">
      <t>シチョウ</t>
    </rPh>
    <rPh sb="5" eb="7">
      <t>ソウゴウ</t>
    </rPh>
    <rPh sb="7" eb="9">
      <t>ジム</t>
    </rPh>
    <rPh sb="9" eb="11">
      <t>クミアイ</t>
    </rPh>
    <rPh sb="12" eb="14">
      <t>イッパン</t>
    </rPh>
    <rPh sb="14" eb="16">
      <t>カイケイ</t>
    </rPh>
    <phoneticPr fontId="38"/>
  </si>
  <si>
    <t>山口県市町総合事務組合（退職手当特別会計）</t>
    <rPh sb="0" eb="3">
      <t>ヤマグチケン</t>
    </rPh>
    <rPh sb="3" eb="5">
      <t>シチョウ</t>
    </rPh>
    <rPh sb="5" eb="7">
      <t>ソウゴウ</t>
    </rPh>
    <rPh sb="7" eb="9">
      <t>ジム</t>
    </rPh>
    <rPh sb="9" eb="11">
      <t>クミアイ</t>
    </rPh>
    <rPh sb="12" eb="14">
      <t>タイショク</t>
    </rPh>
    <rPh sb="14" eb="16">
      <t>テアテ</t>
    </rPh>
    <rPh sb="16" eb="18">
      <t>トクベツ</t>
    </rPh>
    <rPh sb="18" eb="20">
      <t>カイケイ</t>
    </rPh>
    <phoneticPr fontId="38"/>
  </si>
  <si>
    <t>山口県市町総合事務組合（消防団員補償等特別会計）</t>
    <rPh sb="0" eb="3">
      <t>ヤマグチケン</t>
    </rPh>
    <rPh sb="3" eb="5">
      <t>シチョウ</t>
    </rPh>
    <rPh sb="5" eb="7">
      <t>ソウゴウ</t>
    </rPh>
    <rPh sb="7" eb="9">
      <t>ジム</t>
    </rPh>
    <rPh sb="9" eb="11">
      <t>クミアイ</t>
    </rPh>
    <rPh sb="12" eb="15">
      <t>ショウボウダン</t>
    </rPh>
    <rPh sb="15" eb="16">
      <t>イン</t>
    </rPh>
    <rPh sb="16" eb="18">
      <t>ホショウ</t>
    </rPh>
    <rPh sb="18" eb="19">
      <t>トウ</t>
    </rPh>
    <rPh sb="19" eb="21">
      <t>トクベツ</t>
    </rPh>
    <rPh sb="21" eb="23">
      <t>カイケイ</t>
    </rPh>
    <phoneticPr fontId="38"/>
  </si>
  <si>
    <t>山口県市町村総合事務組合（非常勤職員公務災害補償特別会計）</t>
    <rPh sb="0" eb="3">
      <t>ヤマグチケン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8"/>
  </si>
  <si>
    <t>山口県市町総合組合（山口県市町公平委員会特別会計）</t>
    <rPh sb="0" eb="3">
      <t>ヤマグチケン</t>
    </rPh>
    <rPh sb="3" eb="5">
      <t>シチョウ</t>
    </rPh>
    <rPh sb="5" eb="7">
      <t>ソウゴウ</t>
    </rPh>
    <rPh sb="7" eb="9">
      <t>クミアイ</t>
    </rPh>
    <rPh sb="10" eb="13">
      <t>ヤマグチケン</t>
    </rPh>
    <rPh sb="13" eb="15">
      <t>シチョウ</t>
    </rPh>
    <rPh sb="15" eb="17">
      <t>コウヘイ</t>
    </rPh>
    <rPh sb="17" eb="20">
      <t>イインカイ</t>
    </rPh>
    <rPh sb="20" eb="22">
      <t>トクベツ</t>
    </rPh>
    <rPh sb="22" eb="24">
      <t>カイケイ</t>
    </rPh>
    <phoneticPr fontId="38"/>
  </si>
  <si>
    <t>山口県市町総合事務組合（交通災害共済特別会計）</t>
    <rPh sb="0" eb="3">
      <t>ヤマグチケン</t>
    </rPh>
    <rPh sb="3" eb="5">
      <t>シチョウ</t>
    </rPh>
    <rPh sb="5" eb="7">
      <t>ソウゴウ</t>
    </rPh>
    <rPh sb="7" eb="9">
      <t>ジム</t>
    </rPh>
    <rPh sb="9" eb="11">
      <t>クミアイ</t>
    </rPh>
    <rPh sb="12" eb="14">
      <t>コウツウ</t>
    </rPh>
    <rPh sb="14" eb="16">
      <t>サイガイ</t>
    </rPh>
    <rPh sb="16" eb="18">
      <t>キョウサイ</t>
    </rPh>
    <rPh sb="18" eb="20">
      <t>トクベツ</t>
    </rPh>
    <rPh sb="20" eb="22">
      <t>カイケイ</t>
    </rPh>
    <phoneticPr fontId="38"/>
  </si>
  <si>
    <t>山口県市町総合事務組合（山口県自治会館管理特別会計）</t>
    <rPh sb="0" eb="3">
      <t>ヤマグチケン</t>
    </rPh>
    <rPh sb="3" eb="5">
      <t>シチョウ</t>
    </rPh>
    <rPh sb="5" eb="7">
      <t>ソウゴウ</t>
    </rPh>
    <rPh sb="7" eb="9">
      <t>ジム</t>
    </rPh>
    <rPh sb="9" eb="11">
      <t>クミアイ</t>
    </rPh>
    <rPh sb="12" eb="15">
      <t>ヤマグチケン</t>
    </rPh>
    <rPh sb="15" eb="17">
      <t>ジチ</t>
    </rPh>
    <rPh sb="17" eb="19">
      <t>カイカン</t>
    </rPh>
    <rPh sb="19" eb="21">
      <t>カンリ</t>
    </rPh>
    <rPh sb="21" eb="23">
      <t>トクベツ</t>
    </rPh>
    <rPh sb="23" eb="25">
      <t>カイケイ</t>
    </rPh>
    <phoneticPr fontId="38"/>
  </si>
  <si>
    <t>山口県後期高齢者医療広域連合（一般会計）</t>
    <rPh sb="0" eb="3">
      <t>ヤマグチケン</t>
    </rPh>
    <rPh sb="3" eb="5">
      <t>コウキ</t>
    </rPh>
    <rPh sb="5" eb="8">
      <t>コウレイシャ</t>
    </rPh>
    <rPh sb="8" eb="10">
      <t>イリョウ</t>
    </rPh>
    <rPh sb="10" eb="12">
      <t>コウイキ</t>
    </rPh>
    <rPh sb="12" eb="14">
      <t>レンゴウ</t>
    </rPh>
    <rPh sb="15" eb="17">
      <t>イッパン</t>
    </rPh>
    <rPh sb="17" eb="19">
      <t>カイケイ</t>
    </rPh>
    <phoneticPr fontId="38"/>
  </si>
  <si>
    <t>山口県後期高齢者医療広域連合（後期高齢者医療特別会計）</t>
    <rPh sb="0" eb="3">
      <t>ヤマグチケン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8"/>
  </si>
  <si>
    <t>法適用企業</t>
    <rPh sb="0" eb="5">
      <t>ホウテキヨウキギョウ</t>
    </rPh>
    <phoneticPr fontId="2"/>
  </si>
  <si>
    <t>大島自動車センター</t>
    <rPh sb="0" eb="5">
      <t>オオシマジドウシャ</t>
    </rPh>
    <phoneticPr fontId="2"/>
  </si>
  <si>
    <t>東和ふるさとセンター</t>
    <rPh sb="0" eb="2">
      <t>トウワ</t>
    </rPh>
    <phoneticPr fontId="2"/>
  </si>
  <si>
    <t>サザンセトとうわ</t>
  </si>
  <si>
    <t>山口県大島郡国際文化協会</t>
    <rPh sb="0" eb="3">
      <t>ヤマグチケン</t>
    </rPh>
    <rPh sb="3" eb="6">
      <t>オオシマグン</t>
    </rPh>
    <rPh sb="6" eb="8">
      <t>コクサイ</t>
    </rPh>
    <rPh sb="8" eb="10">
      <t>ブンカ</t>
    </rPh>
    <rPh sb="10" eb="12">
      <t>キョウカイ</t>
    </rPh>
    <phoneticPr fontId="2"/>
  </si>
  <si>
    <t>合併地域振興基金</t>
    <rPh sb="0" eb="8">
      <t>ガッペイチイキシンコウキキン</t>
    </rPh>
    <phoneticPr fontId="5"/>
  </si>
  <si>
    <t>ふるさと応援基金</t>
    <rPh sb="4" eb="8">
      <t>オウエンキキン</t>
    </rPh>
    <phoneticPr fontId="5"/>
  </si>
  <si>
    <t>ちびっ子医療費助成事業基金</t>
    <rPh sb="3" eb="4">
      <t>コ</t>
    </rPh>
    <rPh sb="4" eb="7">
      <t>イリョウヒ</t>
    </rPh>
    <rPh sb="7" eb="11">
      <t>ジョセイジギョウ</t>
    </rPh>
    <rPh sb="11" eb="13">
      <t>キキン</t>
    </rPh>
    <phoneticPr fontId="5"/>
  </si>
  <si>
    <t>まち・ひと・しごと創生基金</t>
    <rPh sb="9" eb="11">
      <t>ソウセイ</t>
    </rPh>
    <rPh sb="11" eb="13">
      <t>キキン</t>
    </rPh>
    <phoneticPr fontId="5"/>
  </si>
  <si>
    <t>福祉振興基金</t>
    <rPh sb="0" eb="4">
      <t>フクシシンコウ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</si>
</sst>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114841</c:v>
                </c:pt>
                <c:pt idx="2">
                  <c:v>124145</c:v>
                </c:pt>
                <c:pt idx="3">
                  <c:v>131480</c:v>
                </c:pt>
                <c:pt idx="4">
                  <c:v>163245</c:v>
                </c:pt>
              </c:numCache>
            </c:numRef>
          </c:val>
          <c:smooth val="0"/>
          <c:extLst>
            <c:ext xmlns:c16="http://schemas.microsoft.com/office/drawing/2014/chart" uri="{C3380CC4-5D6E-409C-BE32-E72D297353CC}">
              <c16:uniqueId val="{00000000-EF98-4A94-B96A-75916C6C1C6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88577</c:v>
                </c:pt>
                <c:pt idx="1">
                  <c:v>72710</c:v>
                </c:pt>
                <c:pt idx="2">
                  <c:v>85718</c:v>
                </c:pt>
                <c:pt idx="3">
                  <c:v>142454</c:v>
                </c:pt>
                <c:pt idx="4">
                  <c:v>166987</c:v>
                </c:pt>
              </c:numCache>
            </c:numRef>
          </c:val>
          <c:smooth val="0"/>
          <c:extLst>
            <c:ext xmlns:c16="http://schemas.microsoft.com/office/drawing/2014/chart" uri="{C3380CC4-5D6E-409C-BE32-E72D297353CC}">
              <c16:uniqueId val="{00000001-EF98-4A94-B96A-75916C6C1C6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2.2999999999999998</c:v>
                </c:pt>
                <c:pt idx="1">
                  <c:v>8.83</c:v>
                </c:pt>
                <c:pt idx="2">
                  <c:v>9.57</c:v>
                </c:pt>
                <c:pt idx="3">
                  <c:v>4.13</c:v>
                </c:pt>
                <c:pt idx="4">
                  <c:v>6.34</c:v>
                </c:pt>
              </c:numCache>
            </c:numRef>
          </c:val>
          <c:extLst>
            <c:ext xmlns:c16="http://schemas.microsoft.com/office/drawing/2014/chart" uri="{C3380CC4-5D6E-409C-BE32-E72D297353CC}">
              <c16:uniqueId val="{00000000-0836-47F2-BD6E-06D01065C69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68.38</c:v>
                </c:pt>
                <c:pt idx="1">
                  <c:v>69.650000000000006</c:v>
                </c:pt>
                <c:pt idx="2">
                  <c:v>106.58</c:v>
                </c:pt>
                <c:pt idx="3">
                  <c:v>86.32</c:v>
                </c:pt>
                <c:pt idx="4">
                  <c:v>89.13</c:v>
                </c:pt>
              </c:numCache>
            </c:numRef>
          </c:val>
          <c:extLst>
            <c:ext xmlns:c16="http://schemas.microsoft.com/office/drawing/2014/chart" uri="{C3380CC4-5D6E-409C-BE32-E72D297353CC}">
              <c16:uniqueId val="{00000001-0836-47F2-BD6E-06D01065C69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0.09</c:v>
                </c:pt>
                <c:pt idx="1">
                  <c:v>9.5500000000000007</c:v>
                </c:pt>
                <c:pt idx="2">
                  <c:v>34</c:v>
                </c:pt>
                <c:pt idx="3">
                  <c:v>-13.43</c:v>
                </c:pt>
                <c:pt idx="4">
                  <c:v>-3.71</c:v>
                </c:pt>
              </c:numCache>
            </c:numRef>
          </c:val>
          <c:smooth val="0"/>
          <c:extLst>
            <c:ext xmlns:c16="http://schemas.microsoft.com/office/drawing/2014/chart" uri="{C3380CC4-5D6E-409C-BE32-E72D297353CC}">
              <c16:uniqueId val="{00000002-0836-47F2-BD6E-06D01065C69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7A3-4599-B67B-44D2EF05E28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7A3-4599-B67B-44D2EF05E281}"/>
            </c:ext>
          </c:extLst>
        </c:ser>
        <c:ser>
          <c:idx val="2"/>
          <c:order val="2"/>
          <c:tx>
            <c:strRef>
              <c:f>データシート!$A$29</c:f>
              <c:strCache>
                <c:ptCount val="1"/>
                <c:pt idx="0">
                  <c:v>介護保険事業特別会計（介護サービス事業勘定）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2-07A3-4599-B67B-44D2EF05E281}"/>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7A3-4599-B67B-44D2EF05E281}"/>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0.71</c:v>
                </c:pt>
                <c:pt idx="2">
                  <c:v>#N/A</c:v>
                </c:pt>
                <c:pt idx="3">
                  <c:v>1.33</c:v>
                </c:pt>
                <c:pt idx="4">
                  <c:v>#N/A</c:v>
                </c:pt>
                <c:pt idx="5">
                  <c:v>1.02</c:v>
                </c:pt>
                <c:pt idx="6">
                  <c:v>#N/A</c:v>
                </c:pt>
                <c:pt idx="7">
                  <c:v>0.59</c:v>
                </c:pt>
                <c:pt idx="8">
                  <c:v>#N/A</c:v>
                </c:pt>
                <c:pt idx="9">
                  <c:v>0.56999999999999995</c:v>
                </c:pt>
              </c:numCache>
            </c:numRef>
          </c:val>
          <c:extLst>
            <c:ext xmlns:c16="http://schemas.microsoft.com/office/drawing/2014/chart" uri="{C3380CC4-5D6E-409C-BE32-E72D297353CC}">
              <c16:uniqueId val="{00000004-07A3-4599-B67B-44D2EF05E281}"/>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2.0699999999999998</c:v>
                </c:pt>
                <c:pt idx="2">
                  <c:v>#N/A</c:v>
                </c:pt>
                <c:pt idx="3">
                  <c:v>2.2599999999999998</c:v>
                </c:pt>
                <c:pt idx="4">
                  <c:v>#N/A</c:v>
                </c:pt>
                <c:pt idx="5">
                  <c:v>3.24</c:v>
                </c:pt>
                <c:pt idx="6">
                  <c:v>#N/A</c:v>
                </c:pt>
                <c:pt idx="7">
                  <c:v>3.25</c:v>
                </c:pt>
                <c:pt idx="8">
                  <c:v>#N/A</c:v>
                </c:pt>
                <c:pt idx="9">
                  <c:v>3.56</c:v>
                </c:pt>
              </c:numCache>
            </c:numRef>
          </c:val>
          <c:extLst>
            <c:ext xmlns:c16="http://schemas.microsoft.com/office/drawing/2014/chart" uri="{C3380CC4-5D6E-409C-BE32-E72D297353CC}">
              <c16:uniqueId val="{00000005-07A3-4599-B67B-44D2EF05E281}"/>
            </c:ext>
          </c:extLst>
        </c:ser>
        <c:ser>
          <c:idx val="6"/>
          <c:order val="6"/>
          <c:tx>
            <c:strRef>
              <c:f>データシート!$A$33</c:f>
              <c:strCache>
                <c:ptCount val="1"/>
                <c:pt idx="0">
                  <c:v>病院事業特別会計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2.77</c:v>
                </c:pt>
                <c:pt idx="4">
                  <c:v>#N/A</c:v>
                </c:pt>
                <c:pt idx="5">
                  <c:v>6.31</c:v>
                </c:pt>
                <c:pt idx="6">
                  <c:v>#N/A</c:v>
                </c:pt>
                <c:pt idx="7">
                  <c:v>2.5499999999999998</c:v>
                </c:pt>
                <c:pt idx="8">
                  <c:v>#N/A</c:v>
                </c:pt>
                <c:pt idx="9">
                  <c:v>4.59</c:v>
                </c:pt>
              </c:numCache>
            </c:numRef>
          </c:val>
          <c:extLst>
            <c:ext xmlns:c16="http://schemas.microsoft.com/office/drawing/2014/chart" uri="{C3380CC4-5D6E-409C-BE32-E72D297353CC}">
              <c16:uniqueId val="{00000006-07A3-4599-B67B-44D2EF05E281}"/>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2.4500000000000002</c:v>
                </c:pt>
                <c:pt idx="2">
                  <c:v>#N/A</c:v>
                </c:pt>
                <c:pt idx="3">
                  <c:v>2.94</c:v>
                </c:pt>
                <c:pt idx="4">
                  <c:v>#N/A</c:v>
                </c:pt>
                <c:pt idx="5">
                  <c:v>3.68</c:v>
                </c:pt>
                <c:pt idx="6">
                  <c:v>#N/A</c:v>
                </c:pt>
                <c:pt idx="7">
                  <c:v>3.83</c:v>
                </c:pt>
                <c:pt idx="8">
                  <c:v>#N/A</c:v>
                </c:pt>
                <c:pt idx="9">
                  <c:v>4.67</c:v>
                </c:pt>
              </c:numCache>
            </c:numRef>
          </c:val>
          <c:extLst>
            <c:ext xmlns:c16="http://schemas.microsoft.com/office/drawing/2014/chart" uri="{C3380CC4-5D6E-409C-BE32-E72D297353CC}">
              <c16:uniqueId val="{00000007-07A3-4599-B67B-44D2EF05E28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2.29</c:v>
                </c:pt>
                <c:pt idx="2">
                  <c:v>#N/A</c:v>
                </c:pt>
                <c:pt idx="3">
                  <c:v>8.83</c:v>
                </c:pt>
                <c:pt idx="4">
                  <c:v>#N/A</c:v>
                </c:pt>
                <c:pt idx="5">
                  <c:v>9.57</c:v>
                </c:pt>
                <c:pt idx="6">
                  <c:v>#N/A</c:v>
                </c:pt>
                <c:pt idx="7">
                  <c:v>4.12</c:v>
                </c:pt>
                <c:pt idx="8">
                  <c:v>#N/A</c:v>
                </c:pt>
                <c:pt idx="9">
                  <c:v>6.34</c:v>
                </c:pt>
              </c:numCache>
            </c:numRef>
          </c:val>
          <c:extLst>
            <c:ext xmlns:c16="http://schemas.microsoft.com/office/drawing/2014/chart" uri="{C3380CC4-5D6E-409C-BE32-E72D297353CC}">
              <c16:uniqueId val="{00000008-07A3-4599-B67B-44D2EF05E281}"/>
            </c:ext>
          </c:extLst>
        </c:ser>
        <c:ser>
          <c:idx val="9"/>
          <c:order val="9"/>
          <c:tx>
            <c:strRef>
              <c:f>データシート!$A$36</c:f>
              <c:strCache>
                <c:ptCount val="1"/>
                <c:pt idx="0">
                  <c:v>下水道事業特別会計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3.33</c:v>
                </c:pt>
                <c:pt idx="2">
                  <c:v>#N/A</c:v>
                </c:pt>
                <c:pt idx="3">
                  <c:v>4.26</c:v>
                </c:pt>
                <c:pt idx="4">
                  <c:v>#N/A</c:v>
                </c:pt>
                <c:pt idx="5">
                  <c:v>7.29</c:v>
                </c:pt>
                <c:pt idx="6">
                  <c:v>#N/A</c:v>
                </c:pt>
                <c:pt idx="7">
                  <c:v>7.1</c:v>
                </c:pt>
                <c:pt idx="8">
                  <c:v>#N/A</c:v>
                </c:pt>
                <c:pt idx="9">
                  <c:v>7.42</c:v>
                </c:pt>
              </c:numCache>
            </c:numRef>
          </c:val>
          <c:extLst>
            <c:ext xmlns:c16="http://schemas.microsoft.com/office/drawing/2014/chart" uri="{C3380CC4-5D6E-409C-BE32-E72D297353CC}">
              <c16:uniqueId val="{00000009-07A3-4599-B67B-44D2EF05E28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2030</c:v>
                </c:pt>
                <c:pt idx="5">
                  <c:v>2012</c:v>
                </c:pt>
                <c:pt idx="8">
                  <c:v>1950</c:v>
                </c:pt>
                <c:pt idx="11">
                  <c:v>1934</c:v>
                </c:pt>
                <c:pt idx="14">
                  <c:v>1942</c:v>
                </c:pt>
              </c:numCache>
            </c:numRef>
          </c:val>
          <c:extLst>
            <c:ext xmlns:c16="http://schemas.microsoft.com/office/drawing/2014/chart" uri="{C3380CC4-5D6E-409C-BE32-E72D297353CC}">
              <c16:uniqueId val="{00000000-C9B5-4073-8B7D-E4EEE03550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9B5-4073-8B7D-E4EEE03550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9B5-4073-8B7D-E4EEE03550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21</c:v>
                </c:pt>
                <c:pt idx="3">
                  <c:v>20</c:v>
                </c:pt>
                <c:pt idx="6">
                  <c:v>20</c:v>
                </c:pt>
                <c:pt idx="9">
                  <c:v>23</c:v>
                </c:pt>
                <c:pt idx="12">
                  <c:v>31</c:v>
                </c:pt>
              </c:numCache>
            </c:numRef>
          </c:val>
          <c:extLst>
            <c:ext xmlns:c16="http://schemas.microsoft.com/office/drawing/2014/chart" uri="{C3380CC4-5D6E-409C-BE32-E72D297353CC}">
              <c16:uniqueId val="{00000003-C9B5-4073-8B7D-E4EEE03550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1026</c:v>
                </c:pt>
                <c:pt idx="3">
                  <c:v>1034</c:v>
                </c:pt>
                <c:pt idx="6">
                  <c:v>1021</c:v>
                </c:pt>
                <c:pt idx="9">
                  <c:v>1031</c:v>
                </c:pt>
                <c:pt idx="12">
                  <c:v>1028</c:v>
                </c:pt>
              </c:numCache>
            </c:numRef>
          </c:val>
          <c:extLst>
            <c:ext xmlns:c16="http://schemas.microsoft.com/office/drawing/2014/chart" uri="{C3380CC4-5D6E-409C-BE32-E72D297353CC}">
              <c16:uniqueId val="{00000004-C9B5-4073-8B7D-E4EEE03550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B5-4073-8B7D-E4EEE03550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9B5-4073-8B7D-E4EEE03550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1854</c:v>
                </c:pt>
                <c:pt idx="3">
                  <c:v>1825</c:v>
                </c:pt>
                <c:pt idx="6">
                  <c:v>1778</c:v>
                </c:pt>
                <c:pt idx="9">
                  <c:v>1761</c:v>
                </c:pt>
                <c:pt idx="12">
                  <c:v>1777</c:v>
                </c:pt>
              </c:numCache>
            </c:numRef>
          </c:val>
          <c:extLst>
            <c:ext xmlns:c16="http://schemas.microsoft.com/office/drawing/2014/chart" uri="{C3380CC4-5D6E-409C-BE32-E72D297353CC}">
              <c16:uniqueId val="{00000007-C9B5-4073-8B7D-E4EEE03550B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871</c:v>
                </c:pt>
                <c:pt idx="2">
                  <c:v>#N/A</c:v>
                </c:pt>
                <c:pt idx="3">
                  <c:v>#N/A</c:v>
                </c:pt>
                <c:pt idx="4">
                  <c:v>867</c:v>
                </c:pt>
                <c:pt idx="5">
                  <c:v>#N/A</c:v>
                </c:pt>
                <c:pt idx="6">
                  <c:v>#N/A</c:v>
                </c:pt>
                <c:pt idx="7">
                  <c:v>869</c:v>
                </c:pt>
                <c:pt idx="8">
                  <c:v>#N/A</c:v>
                </c:pt>
                <c:pt idx="9">
                  <c:v>#N/A</c:v>
                </c:pt>
                <c:pt idx="10">
                  <c:v>881</c:v>
                </c:pt>
                <c:pt idx="11">
                  <c:v>#N/A</c:v>
                </c:pt>
                <c:pt idx="12">
                  <c:v>#N/A</c:v>
                </c:pt>
                <c:pt idx="13">
                  <c:v>894</c:v>
                </c:pt>
                <c:pt idx="14">
                  <c:v>#N/A</c:v>
                </c:pt>
              </c:numCache>
            </c:numRef>
          </c:val>
          <c:smooth val="0"/>
          <c:extLst>
            <c:ext xmlns:c16="http://schemas.microsoft.com/office/drawing/2014/chart" uri="{C3380CC4-5D6E-409C-BE32-E72D297353CC}">
              <c16:uniqueId val="{00000008-C9B5-4073-8B7D-E4EEE03550B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18061</c:v>
                </c:pt>
                <c:pt idx="5">
                  <c:v>17806</c:v>
                </c:pt>
                <c:pt idx="8">
                  <c:v>17075</c:v>
                </c:pt>
                <c:pt idx="11">
                  <c:v>16949</c:v>
                </c:pt>
                <c:pt idx="14">
                  <c:v>17817</c:v>
                </c:pt>
              </c:numCache>
            </c:numRef>
          </c:val>
          <c:extLst>
            <c:ext xmlns:c16="http://schemas.microsoft.com/office/drawing/2014/chart" uri="{C3380CC4-5D6E-409C-BE32-E72D297353CC}">
              <c16:uniqueId val="{00000000-0201-4F44-9652-6355782DFA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295</c:v>
                </c:pt>
                <c:pt idx="5">
                  <c:v>221</c:v>
                </c:pt>
                <c:pt idx="8">
                  <c:v>157</c:v>
                </c:pt>
                <c:pt idx="11">
                  <c:v>107</c:v>
                </c:pt>
                <c:pt idx="14">
                  <c:v>68</c:v>
                </c:pt>
              </c:numCache>
            </c:numRef>
          </c:val>
          <c:extLst>
            <c:ext xmlns:c16="http://schemas.microsoft.com/office/drawing/2014/chart" uri="{C3380CC4-5D6E-409C-BE32-E72D297353CC}">
              <c16:uniqueId val="{00000001-0201-4F44-9652-6355782DFA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7787</c:v>
                </c:pt>
                <c:pt idx="5">
                  <c:v>8342</c:v>
                </c:pt>
                <c:pt idx="8">
                  <c:v>11429</c:v>
                </c:pt>
                <c:pt idx="11">
                  <c:v>10716</c:v>
                </c:pt>
                <c:pt idx="14">
                  <c:v>10331</c:v>
                </c:pt>
              </c:numCache>
            </c:numRef>
          </c:val>
          <c:extLst>
            <c:ext xmlns:c16="http://schemas.microsoft.com/office/drawing/2014/chart" uri="{C3380CC4-5D6E-409C-BE32-E72D297353CC}">
              <c16:uniqueId val="{00000002-0201-4F44-9652-6355782DFA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201-4F44-9652-6355782DFA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201-4F44-9652-6355782DFA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01-4F44-9652-6355782DFA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1645</c:v>
                </c:pt>
                <c:pt idx="3">
                  <c:v>1657</c:v>
                </c:pt>
                <c:pt idx="6">
                  <c:v>1634</c:v>
                </c:pt>
                <c:pt idx="9">
                  <c:v>1593</c:v>
                </c:pt>
                <c:pt idx="12">
                  <c:v>1597</c:v>
                </c:pt>
              </c:numCache>
            </c:numRef>
          </c:val>
          <c:extLst>
            <c:ext xmlns:c16="http://schemas.microsoft.com/office/drawing/2014/chart" uri="{C3380CC4-5D6E-409C-BE32-E72D297353CC}">
              <c16:uniqueId val="{00000006-0201-4F44-9652-6355782DFA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105</c:v>
                </c:pt>
                <c:pt idx="3">
                  <c:v>102</c:v>
                </c:pt>
                <c:pt idx="6">
                  <c:v>91</c:v>
                </c:pt>
                <c:pt idx="9">
                  <c:v>218</c:v>
                </c:pt>
                <c:pt idx="12">
                  <c:v>222</c:v>
                </c:pt>
              </c:numCache>
            </c:numRef>
          </c:val>
          <c:extLst>
            <c:ext xmlns:c16="http://schemas.microsoft.com/office/drawing/2014/chart" uri="{C3380CC4-5D6E-409C-BE32-E72D297353CC}">
              <c16:uniqueId val="{00000007-0201-4F44-9652-6355782DFA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11404</c:v>
                </c:pt>
                <c:pt idx="3">
                  <c:v>11074</c:v>
                </c:pt>
                <c:pt idx="6">
                  <c:v>10732</c:v>
                </c:pt>
                <c:pt idx="9">
                  <c:v>10244</c:v>
                </c:pt>
                <c:pt idx="12">
                  <c:v>9854</c:v>
                </c:pt>
              </c:numCache>
            </c:numRef>
          </c:val>
          <c:extLst>
            <c:ext xmlns:c16="http://schemas.microsoft.com/office/drawing/2014/chart" uri="{C3380CC4-5D6E-409C-BE32-E72D297353CC}">
              <c16:uniqueId val="{00000008-0201-4F44-9652-6355782DFA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201-4F44-9652-6355782DFA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16031</c:v>
                </c:pt>
                <c:pt idx="3">
                  <c:v>15494</c:v>
                </c:pt>
                <c:pt idx="6">
                  <c:v>14820</c:v>
                </c:pt>
                <c:pt idx="9">
                  <c:v>15139</c:v>
                </c:pt>
                <c:pt idx="12">
                  <c:v>15759</c:v>
                </c:pt>
              </c:numCache>
            </c:numRef>
          </c:val>
          <c:extLst>
            <c:ext xmlns:c16="http://schemas.microsoft.com/office/drawing/2014/chart" uri="{C3380CC4-5D6E-409C-BE32-E72D297353CC}">
              <c16:uniqueId val="{0000000A-0201-4F44-9652-6355782DFA3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3042</c:v>
                </c:pt>
                <c:pt idx="2">
                  <c:v>#N/A</c:v>
                </c:pt>
                <c:pt idx="3">
                  <c:v>#N/A</c:v>
                </c:pt>
                <c:pt idx="4">
                  <c:v>1958</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201-4F44-9652-6355782DFA3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9318</c:v>
                </c:pt>
                <c:pt idx="1">
                  <c:v>8439</c:v>
                </c:pt>
                <c:pt idx="2">
                  <c:v>7946</c:v>
                </c:pt>
              </c:numCache>
            </c:numRef>
          </c:val>
          <c:extLst>
            <c:ext xmlns:c16="http://schemas.microsoft.com/office/drawing/2014/chart" uri="{C3380CC4-5D6E-409C-BE32-E72D297353CC}">
              <c16:uniqueId val="{00000000-82B8-49BF-A983-0E0E307B2AC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612</c:v>
                </c:pt>
                <c:pt idx="1">
                  <c:v>647</c:v>
                </c:pt>
                <c:pt idx="2">
                  <c:v>691</c:v>
                </c:pt>
              </c:numCache>
            </c:numRef>
          </c:val>
          <c:extLst>
            <c:ext xmlns:c16="http://schemas.microsoft.com/office/drawing/2014/chart" uri="{C3380CC4-5D6E-409C-BE32-E72D297353CC}">
              <c16:uniqueId val="{00000001-82B8-49BF-A983-0E0E307B2AC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1970</c:v>
                </c:pt>
                <c:pt idx="1">
                  <c:v>2436</c:v>
                </c:pt>
                <c:pt idx="2">
                  <c:v>3052</c:v>
                </c:pt>
              </c:numCache>
            </c:numRef>
          </c:val>
          <c:extLst>
            <c:ext xmlns:c16="http://schemas.microsoft.com/office/drawing/2014/chart" uri="{C3380CC4-5D6E-409C-BE32-E72D297353CC}">
              <c16:uniqueId val="{00000002-82B8-49BF-A983-0E0E307B2AC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山口県周防大島町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〇現状</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一般会計の元利償還金は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大型事業や事業費高騰に伴い、地方債発行額が増加し、令和５年度と比較し増額となった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。公営企業債の元利償還金に対する繰入金については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公共下水道の新規整備に伴い、下水道事業への準元利償還金が増加傾向にある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が、その他の会計においては減少傾向のため、横ばいとなっている。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〇今後の対応</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今後とも、緊急度・住民ニーズを的確に把握した事業の選択を行い、新規発行地方債の抑制に努める。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山口県周防大島町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〇現状</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一般会計等に係る地方債の現在高は令和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年度においてはＢ＆Ｇ海洋センタープールや、長浦スポーツ海浜スクエアグラウンド人口芝等の大きな改修事業により増加しているが、公営企業債等繰入見込額については、減少傾向にある。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充当可能基金について、令和４年度に町税の増額に伴い、財政調整基金の積立を行ったため、将来負担比率は皆減となっている。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〇今後の対応</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早期健全化基準未満であるが、今後も普通交付税の減少が見込まれることから、後世への負担を軽減するよう、交付税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入率の低い地方債発行の抑制に努める。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山口県周防大島町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人件費や物価の高騰による歳出の増加により、令和６年度は財政調整基金の取り崩しを行い、令和５年度から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、その他目的基金については、主に合併特例債を活用した合併地域振興基金の積立により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・基金の使途の明解化を図り、計画的に積立を行う。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・合併地域振興基金：合併に伴う町民の連携の強化及び地域振興を図る事業。</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・まち・ひと・しごと創生基金：住民の個性豊かな地域づくりの取り組みや地域の多様な資源の活用事業の促進、充実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・合併特例債を活用した合併地域振興金の積立による増額</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・基金の使途の明確化を図り、適切な積立・取崩を行う。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・人件費や物価の高騰による歳出の増加により、令和６年度は財政調整基金の取り崩しを行い、令和５年度から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・物価高騰等により歳出が増大する傾向の中、事業の効率化等を図り、基金残高の維持に努める。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・普通交付税の臨時財政対策債償還基金費の算定に伴い積立を行った。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・繰上償還等に備えて計画的に積立を行う。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山口県周防大島町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13,537
13,410
138.10
16,484,783
15,838,344
565,565
8,914,724
15,759,214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令和４年度に町税が大幅に増額したため、令和５年度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以降、例年より財政力指数がやや高い状況となっている。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減少および全国平均を大きく上回る高齢化率、それに伴う基幹産業である農業・漁業の低迷など財政基盤が依然として弱く、他の類似団体からは大きく下回っている。国勢調査による人口減少等により普通交付税が減額となっていく中で、町税等の収納率の向上や町有財産の利活用、定住促進対策や観光交流人口の拡大を図るなど、自主財源の確保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43</xdr:row>
      <xdr:rowOff>164193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30043"/>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136270</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0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164193</xdr:rowOff>
    </xdr:from>
    <xdr:to>
      <xdr:col>24</xdr:col>
      <xdr:colOff>12700</xdr:colOff>
      <xdr:row>43</xdr:row>
      <xdr:rowOff>164193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53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43</xdr:row>
      <xdr:rowOff>26307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3641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44</xdr:row>
      <xdr:rowOff>61685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398657"/>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61685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61685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710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令和５年度は普通交付税の減少により、類似団体平均を大きく下回っていたが、令和６年度は平年並みとなっている。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今後もより一層の行政運営の効率化を図り、経常経費の削減に努める。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63</xdr:row>
      <xdr:rowOff>155666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19360"/>
          <a:ext cx="0" cy="8376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127743</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092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63</xdr:row>
      <xdr:rowOff>155666</xdr:rowOff>
    </xdr:from>
    <xdr:to>
      <xdr:col>24</xdr:col>
      <xdr:colOff>12700</xdr:colOff>
      <xdr:row>63</xdr:row>
      <xdr:rowOff>155666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957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79828</xdr:rowOff>
    </xdr:from>
    <xdr:to>
      <xdr:col>23</xdr:col>
      <xdr:colOff>133350</xdr:colOff>
      <xdr:row>67</xdr:row>
      <xdr:rowOff>14515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4114800" y="10881178"/>
          <a:ext cx="838200" cy="62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109237</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92710</xdr:rowOff>
    </xdr:from>
    <xdr:to>
      <xdr:col>23</xdr:col>
      <xdr:colOff>184150</xdr:colOff>
      <xdr:row>62</xdr:row>
      <xdr:rowOff>22860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64044</xdr:rowOff>
    </xdr:from>
    <xdr:to>
      <xdr:col>19</xdr:col>
      <xdr:colOff>133350</xdr:colOff>
      <xdr:row>67</xdr:row>
      <xdr:rowOff>14515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9836694"/>
          <a:ext cx="889000" cy="166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96157</xdr:rowOff>
    </xdr:from>
    <xdr:to>
      <xdr:col>19</xdr:col>
      <xdr:colOff>184150</xdr:colOff>
      <xdr:row>62</xdr:row>
      <xdr:rowOff>26307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36484</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323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64044</xdr:rowOff>
    </xdr:from>
    <xdr:to>
      <xdr:col>15</xdr:col>
      <xdr:colOff>82550</xdr:colOff>
      <xdr:row>62</xdr:row>
      <xdr:rowOff>75474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2336800" y="9836694"/>
          <a:ext cx="889000" cy="86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34109</xdr:rowOff>
    </xdr:from>
    <xdr:to>
      <xdr:col>15</xdr:col>
      <xdr:colOff>133350</xdr:colOff>
      <xdr:row>61</xdr:row>
      <xdr:rowOff>135709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120486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75474</xdr:rowOff>
    </xdr:from>
    <xdr:to>
      <xdr:col>11</xdr:col>
      <xdr:colOff>31750</xdr:colOff>
      <xdr:row>63</xdr:row>
      <xdr:rowOff>38463</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705374"/>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129722</xdr:rowOff>
    </xdr:from>
    <xdr:to>
      <xdr:col>11</xdr:col>
      <xdr:colOff>82550</xdr:colOff>
      <xdr:row>61</xdr:row>
      <xdr:rowOff>59872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70049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29028</xdr:rowOff>
    </xdr:from>
    <xdr:to>
      <xdr:col>23</xdr:col>
      <xdr:colOff>184150</xdr:colOff>
      <xdr:row>63</xdr:row>
      <xdr:rowOff>130628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8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96355</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72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135165</xdr:rowOff>
    </xdr:from>
    <xdr:to>
      <xdr:col>19</xdr:col>
      <xdr:colOff>184150</xdr:colOff>
      <xdr:row>67</xdr:row>
      <xdr:rowOff>65315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145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50092</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1537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13244</xdr:rowOff>
    </xdr:from>
    <xdr:to>
      <xdr:col>15</xdr:col>
      <xdr:colOff>133350</xdr:colOff>
      <xdr:row>57</xdr:row>
      <xdr:rowOff>114844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978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55</xdr:row>
      <xdr:rowOff>125021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955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24674</xdr:rowOff>
    </xdr:from>
    <xdr:to>
      <xdr:col>11</xdr:col>
      <xdr:colOff>82550</xdr:colOff>
      <xdr:row>62</xdr:row>
      <xdr:rowOff>126274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6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111051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074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159113</xdr:rowOff>
    </xdr:from>
    <xdr:to>
      <xdr:col>7</xdr:col>
      <xdr:colOff>31750</xdr:colOff>
      <xdr:row>63</xdr:row>
      <xdr:rowOff>89263</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78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74040</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87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[302,061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定員適正化計画に基づき職員数を削減した結果、人口</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人当たりの人件費・物件費等の決算額が類似団体平均を下回っている。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引き続き事務事業を効率化し、さらなる行政コストの低減を図る。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5" name="人件費・物件費等の状況グラフ枠">
          <a:extLst>
            <a:ext uri="{FF2B5EF4-FFF2-40B4-BE49-F238E27FC236}">
              <a16:creationId xmlns:a16="http://schemas.microsoft.com/office/drawing/2014/main" id="{00000000-0008-0000-0300-0000C3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160942</xdr:rowOff>
    </xdr:from>
    <xdr:to>
      <xdr:col>23</xdr:col>
      <xdr:colOff>133350</xdr:colOff>
      <xdr:row>89</xdr:row>
      <xdr:rowOff>126177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953000" y="13705492"/>
          <a:ext cx="0" cy="1679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98254</xdr:rowOff>
    </xdr:from>
    <xdr:ext cx="762000" cy="259045"/>
    <xdr:sp macro="" textlink="">
      <xdr:nvSpPr>
        <xdr:cNvPr id="197" name="人件費・物件費等の状況最小値テキスト">
          <a:extLst>
            <a:ext uri="{FF2B5EF4-FFF2-40B4-BE49-F238E27FC236}">
              <a16:creationId xmlns:a16="http://schemas.microsoft.com/office/drawing/2014/main" id="{00000000-0008-0000-0300-0000C5000000}"/>
            </a:ext>
          </a:extLst>
        </xdr:cNvPr>
        <xdr:cNvSpPr txBox="1"/>
      </xdr:nvSpPr>
      <xdr:spPr>
        <a:xfrm>
          <a:off x="5041900" y="1535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126177</xdr:rowOff>
    </xdr:from>
    <xdr:to>
      <xdr:col>24</xdr:col>
      <xdr:colOff>12700</xdr:colOff>
      <xdr:row>89</xdr:row>
      <xdr:rowOff>126177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5385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75869</xdr:rowOff>
    </xdr:from>
    <xdr:ext cx="762000" cy="259045"/>
    <xdr:sp macro="" textlink="">
      <xdr:nvSpPr>
        <xdr:cNvPr id="199" name="人件費・物件費等の状況最大値テキスト">
          <a:extLst>
            <a:ext uri="{FF2B5EF4-FFF2-40B4-BE49-F238E27FC236}">
              <a16:creationId xmlns:a16="http://schemas.microsoft.com/office/drawing/2014/main" id="{00000000-0008-0000-0300-0000C7000000}"/>
            </a:ext>
          </a:extLst>
        </xdr:cNvPr>
        <xdr:cNvSpPr txBox="1"/>
      </xdr:nvSpPr>
      <xdr:spPr>
        <a:xfrm>
          <a:off x="5041900" y="1344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160942</xdr:rowOff>
    </xdr:from>
    <xdr:to>
      <xdr:col>24</xdr:col>
      <xdr:colOff>12700</xdr:colOff>
      <xdr:row>79</xdr:row>
      <xdr:rowOff>160942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864100" y="1370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145390</xdr:rowOff>
    </xdr:from>
    <xdr:to>
      <xdr:col>23</xdr:col>
      <xdr:colOff>133350</xdr:colOff>
      <xdr:row>81</xdr:row>
      <xdr:rowOff>31674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4114800" y="13861390"/>
          <a:ext cx="838200" cy="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160405</xdr:rowOff>
    </xdr:from>
    <xdr:ext cx="762000" cy="259045"/>
    <xdr:sp macro="" textlink="">
      <xdr:nvSpPr>
        <xdr:cNvPr id="202" name="人件費・物件費等の状況平均値テキスト">
          <a:extLst>
            <a:ext uri="{FF2B5EF4-FFF2-40B4-BE49-F238E27FC236}">
              <a16:creationId xmlns:a16="http://schemas.microsoft.com/office/drawing/2014/main" id="{00000000-0008-0000-0300-0000CA000000}"/>
            </a:ext>
          </a:extLst>
        </xdr:cNvPr>
        <xdr:cNvSpPr txBox="1"/>
      </xdr:nvSpPr>
      <xdr:spPr>
        <a:xfrm>
          <a:off x="5041900" y="13876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16878</xdr:rowOff>
    </xdr:from>
    <xdr:to>
      <xdr:col>23</xdr:col>
      <xdr:colOff>184150</xdr:colOff>
      <xdr:row>81</xdr:row>
      <xdr:rowOff>118478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902200" y="1390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144018</xdr:rowOff>
    </xdr:from>
    <xdr:to>
      <xdr:col>19</xdr:col>
      <xdr:colOff>133350</xdr:colOff>
      <xdr:row>80</xdr:row>
      <xdr:rowOff>145390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3225800" y="1386001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140509</xdr:rowOff>
    </xdr:from>
    <xdr:to>
      <xdr:col>19</xdr:col>
      <xdr:colOff>184150</xdr:colOff>
      <xdr:row>81</xdr:row>
      <xdr:rowOff>70659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4064000" y="1385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55436</xdr:rowOff>
    </xdr:from>
    <xdr:ext cx="7366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733800" y="1394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114861</xdr:rowOff>
    </xdr:from>
    <xdr:to>
      <xdr:col>15</xdr:col>
      <xdr:colOff>82550</xdr:colOff>
      <xdr:row>80</xdr:row>
      <xdr:rowOff>144018</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2336800" y="13830861"/>
          <a:ext cx="889000" cy="2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108066</xdr:rowOff>
    </xdr:from>
    <xdr:to>
      <xdr:col>15</xdr:col>
      <xdr:colOff>133350</xdr:colOff>
      <xdr:row>81</xdr:row>
      <xdr:rowOff>38216</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3175000" y="1382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22993</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844800" y="1391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108324</xdr:rowOff>
    </xdr:from>
    <xdr:to>
      <xdr:col>11</xdr:col>
      <xdr:colOff>31750</xdr:colOff>
      <xdr:row>80</xdr:row>
      <xdr:rowOff>114861</xdr:rowOff>
    </xdr:to>
    <xdr:cxnSp macro="">
      <xdr:nvCxnSpPr>
        <xdr:cNvPr id="210" name="直線コネクタ 209">
          <a:extLst>
            <a:ext uri="{FF2B5EF4-FFF2-40B4-BE49-F238E27FC236}">
              <a16:creationId xmlns:a16="http://schemas.microsoft.com/office/drawing/2014/main" id="{00000000-0008-0000-0300-0000D2000000}"/>
            </a:ext>
          </a:extLst>
        </xdr:cNvPr>
        <xdr:cNvCxnSpPr/>
      </xdr:nvCxnSpPr>
      <xdr:spPr>
        <a:xfrm>
          <a:off x="1447800" y="13824324"/>
          <a:ext cx="889000" cy="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75338</xdr:rowOff>
    </xdr:from>
    <xdr:to>
      <xdr:col>11</xdr:col>
      <xdr:colOff>82550</xdr:colOff>
      <xdr:row>81</xdr:row>
      <xdr:rowOff>5488</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2286000" y="137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161715</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55800" y="1387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36539</xdr:rowOff>
    </xdr:from>
    <xdr:to>
      <xdr:col>7</xdr:col>
      <xdr:colOff>31750</xdr:colOff>
      <xdr:row>80</xdr:row>
      <xdr:rowOff>138139</xdr:rowOff>
    </xdr:to>
    <xdr:sp macro="" textlink="">
      <xdr:nvSpPr>
        <xdr:cNvPr id="213" name="フローチャート: 判断 212">
          <a:extLst>
            <a:ext uri="{FF2B5EF4-FFF2-40B4-BE49-F238E27FC236}">
              <a16:creationId xmlns:a16="http://schemas.microsoft.com/office/drawing/2014/main" id="{00000000-0008-0000-0300-0000D5000000}"/>
            </a:ext>
          </a:extLst>
        </xdr:cNvPr>
        <xdr:cNvSpPr/>
      </xdr:nvSpPr>
      <xdr:spPr>
        <a:xfrm>
          <a:off x="1397000" y="1375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148316</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066800" y="1352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152324</xdr:rowOff>
    </xdr:from>
    <xdr:to>
      <xdr:col>23</xdr:col>
      <xdr:colOff>184150</xdr:colOff>
      <xdr:row>81</xdr:row>
      <xdr:rowOff>82474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902200" y="1386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168851</xdr:rowOff>
    </xdr:from>
    <xdr:ext cx="762000" cy="259045"/>
    <xdr:sp macro="" textlink="">
      <xdr:nvSpPr>
        <xdr:cNvPr id="221" name="人件費・物件費等の状況該当値テキスト">
          <a:extLst>
            <a:ext uri="{FF2B5EF4-FFF2-40B4-BE49-F238E27FC236}">
              <a16:creationId xmlns:a16="http://schemas.microsoft.com/office/drawing/2014/main" id="{00000000-0008-0000-0300-0000DD000000}"/>
            </a:ext>
          </a:extLst>
        </xdr:cNvPr>
        <xdr:cNvSpPr txBox="1"/>
      </xdr:nvSpPr>
      <xdr:spPr>
        <a:xfrm>
          <a:off x="5041900" y="137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94590</xdr:rowOff>
    </xdr:from>
    <xdr:to>
      <xdr:col>19</xdr:col>
      <xdr:colOff>184150</xdr:colOff>
      <xdr:row>81</xdr:row>
      <xdr:rowOff>24740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4064000" y="1381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34917</xdr:rowOff>
    </xdr:from>
    <xdr:ext cx="7366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3733800" y="13579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93218</xdr:rowOff>
    </xdr:from>
    <xdr:to>
      <xdr:col>15</xdr:col>
      <xdr:colOff>133350</xdr:colOff>
      <xdr:row>81</xdr:row>
      <xdr:rowOff>23368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3175000" y="1380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33545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2844800" y="1357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64061</xdr:rowOff>
    </xdr:from>
    <xdr:to>
      <xdr:col>11</xdr:col>
      <xdr:colOff>82550</xdr:colOff>
      <xdr:row>80</xdr:row>
      <xdr:rowOff>165661</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2286000" y="1378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4388</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955800" y="1354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57524</xdr:rowOff>
    </xdr:from>
    <xdr:to>
      <xdr:col>7</xdr:col>
      <xdr:colOff>31750</xdr:colOff>
      <xdr:row>80</xdr:row>
      <xdr:rowOff>159124</xdr:rowOff>
    </xdr:to>
    <xdr:sp macro="" textlink="">
      <xdr:nvSpPr>
        <xdr:cNvPr id="228" name="楕円 227">
          <a:extLst>
            <a:ext uri="{FF2B5EF4-FFF2-40B4-BE49-F238E27FC236}">
              <a16:creationId xmlns:a16="http://schemas.microsoft.com/office/drawing/2014/main" id="{00000000-0008-0000-0300-0000E4000000}"/>
            </a:ext>
          </a:extLst>
        </xdr:cNvPr>
        <xdr:cNvSpPr/>
      </xdr:nvSpPr>
      <xdr:spPr>
        <a:xfrm>
          <a:off x="1397000" y="1377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143901</xdr:rowOff>
    </xdr:from>
    <xdr:ext cx="762000" cy="259045"/>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066800" y="1385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1" name="正方形/長方形 240">
          <a:extLst>
            <a:ext uri="{FF2B5EF4-FFF2-40B4-BE49-F238E27FC236}">
              <a16:creationId xmlns:a16="http://schemas.microsoft.com/office/drawing/2014/main" id="{00000000-0008-0000-0300-0000F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年度においては類似団体平均を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上回</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引き続き、人件費の総枠抑制に努めるとともに、地域の給与水準の状況を踏まえて適正化を図る。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134196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36320"/>
          <a:ext cx="0" cy="16569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106273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6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134196</xdr:rowOff>
    </xdr:from>
    <xdr:to>
      <xdr:col>81</xdr:col>
      <xdr:colOff>133350</xdr:colOff>
      <xdr:row>89</xdr:row>
      <xdr:rowOff>134196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170604</xdr:rowOff>
    </xdr:from>
    <xdr:to>
      <xdr:col>81</xdr:col>
      <xdr:colOff>44450</xdr:colOff>
      <xdr:row>83</xdr:row>
      <xdr:rowOff>69004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058054"/>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18643</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077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170604</xdr:rowOff>
    </xdr:from>
    <xdr:to>
      <xdr:col>77</xdr:col>
      <xdr:colOff>44450</xdr:colOff>
      <xdr:row>83</xdr:row>
      <xdr:rowOff>69004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05805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2116</xdr:rowOff>
    </xdr:from>
    <xdr:to>
      <xdr:col>77</xdr:col>
      <xdr:colOff>95250</xdr:colOff>
      <xdr:row>83</xdr:row>
      <xdr:rowOff>103716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88493</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18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20743</xdr:rowOff>
    </xdr:from>
    <xdr:to>
      <xdr:col>72</xdr:col>
      <xdr:colOff>203200</xdr:colOff>
      <xdr:row>83</xdr:row>
      <xdr:rowOff>69004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25109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18204</xdr:rowOff>
    </xdr:from>
    <xdr:to>
      <xdr:col>73</xdr:col>
      <xdr:colOff>44450</xdr:colOff>
      <xdr:row>83</xdr:row>
      <xdr:rowOff>119804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129981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01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20743</xdr:rowOff>
    </xdr:from>
    <xdr:to>
      <xdr:col>68</xdr:col>
      <xdr:colOff>152400</xdr:colOff>
      <xdr:row>83</xdr:row>
      <xdr:rowOff>133350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25109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50377</xdr:rowOff>
    </xdr:from>
    <xdr:to>
      <xdr:col>68</xdr:col>
      <xdr:colOff>203200</xdr:colOff>
      <xdr:row>83</xdr:row>
      <xdr:rowOff>151977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28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136754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6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157480</xdr:rowOff>
    </xdr:from>
    <xdr:to>
      <xdr:col>64</xdr:col>
      <xdr:colOff>152400</xdr:colOff>
      <xdr:row>83</xdr:row>
      <xdr:rowOff>87630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21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97807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18204</xdr:rowOff>
    </xdr:from>
    <xdr:to>
      <xdr:col>81</xdr:col>
      <xdr:colOff>95250</xdr:colOff>
      <xdr:row>83</xdr:row>
      <xdr:rowOff>119804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24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161731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22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119804</xdr:rowOff>
    </xdr:from>
    <xdr:to>
      <xdr:col>77</xdr:col>
      <xdr:colOff>95250</xdr:colOff>
      <xdr:row>82</xdr:row>
      <xdr:rowOff>49954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0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60131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776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18204</xdr:rowOff>
    </xdr:from>
    <xdr:to>
      <xdr:col>73</xdr:col>
      <xdr:colOff>44450</xdr:colOff>
      <xdr:row>83</xdr:row>
      <xdr:rowOff>119804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24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104581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3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141393</xdr:rowOff>
    </xdr:from>
    <xdr:to>
      <xdr:col>68</xdr:col>
      <xdr:colOff>203200</xdr:colOff>
      <xdr:row>83</xdr:row>
      <xdr:rowOff>71543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20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81720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96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168927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定員適正化計画に基づき職員数の削減を行っ</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令和６年度は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0.29人</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回った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今後も、引き続き定員適正化計画に基づき職員数の削減に努める。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67</xdr:row>
      <xdr:rowOff>44390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59577"/>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16467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0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44390</xdr:rowOff>
    </xdr:from>
    <xdr:to>
      <xdr:col>81</xdr:col>
      <xdr:colOff>133350</xdr:colOff>
      <xdr:row>67</xdr:row>
      <xdr:rowOff>44390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85816</xdr:rowOff>
    </xdr:from>
    <xdr:to>
      <xdr:col>81</xdr:col>
      <xdr:colOff>44450</xdr:colOff>
      <xdr:row>62</xdr:row>
      <xdr:rowOff>167398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715716"/>
          <a:ext cx="838200" cy="8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99803</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582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83276</xdr:rowOff>
    </xdr:from>
    <xdr:to>
      <xdr:col>81</xdr:col>
      <xdr:colOff>95250</xdr:colOff>
      <xdr:row>63</xdr:row>
      <xdr:rowOff>13426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55941</xdr:rowOff>
    </xdr:from>
    <xdr:to>
      <xdr:col>77</xdr:col>
      <xdr:colOff>44450</xdr:colOff>
      <xdr:row>62</xdr:row>
      <xdr:rowOff>85816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685841"/>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49954</xdr:rowOff>
    </xdr:from>
    <xdr:to>
      <xdr:col>77</xdr:col>
      <xdr:colOff>95250</xdr:colOff>
      <xdr:row>62</xdr:row>
      <xdr:rowOff>151554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136331</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76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3084</xdr:rowOff>
    </xdr:from>
    <xdr:to>
      <xdr:col>72</xdr:col>
      <xdr:colOff>203200</xdr:colOff>
      <xdr:row>62</xdr:row>
      <xdr:rowOff>55941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632984"/>
          <a:ext cx="889000" cy="5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29270</xdr:rowOff>
    </xdr:from>
    <xdr:to>
      <xdr:col>73</xdr:col>
      <xdr:colOff>44450</xdr:colOff>
      <xdr:row>62</xdr:row>
      <xdr:rowOff>130870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115647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74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134317</xdr:rowOff>
    </xdr:from>
    <xdr:to>
      <xdr:col>68</xdr:col>
      <xdr:colOff>152400</xdr:colOff>
      <xdr:row>62</xdr:row>
      <xdr:rowOff>3084</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9276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162802</xdr:rowOff>
    </xdr:from>
    <xdr:to>
      <xdr:col>68</xdr:col>
      <xdr:colOff>203200</xdr:colOff>
      <xdr:row>62</xdr:row>
      <xdr:rowOff>92952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77729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30618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116598</xdr:rowOff>
    </xdr:from>
    <xdr:to>
      <xdr:col>81</xdr:col>
      <xdr:colOff>95250</xdr:colOff>
      <xdr:row>63</xdr:row>
      <xdr:rowOff>46748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74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88675</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71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35016</xdr:rowOff>
    </xdr:from>
    <xdr:to>
      <xdr:col>77</xdr:col>
      <xdr:colOff>95250</xdr:colOff>
      <xdr:row>62</xdr:row>
      <xdr:rowOff>136616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146793</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4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5141</xdr:rowOff>
    </xdr:from>
    <xdr:to>
      <xdr:col>73</xdr:col>
      <xdr:colOff>44450</xdr:colOff>
      <xdr:row>62</xdr:row>
      <xdr:rowOff>106741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63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116918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403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123734</xdr:rowOff>
    </xdr:from>
    <xdr:to>
      <xdr:col>68</xdr:col>
      <xdr:colOff>203200</xdr:colOff>
      <xdr:row>62</xdr:row>
      <xdr:rowOff>53884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64061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83517</xdr:rowOff>
    </xdr:from>
    <xdr:to>
      <xdr:col>64</xdr:col>
      <xdr:colOff>152400</xdr:colOff>
      <xdr:row>62</xdr:row>
      <xdr:rowOff>13667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4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23844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310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元利償還金の増加により、実質公債費比率は前年度から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増と</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普通交付税が人口減等により減少していくため、交付税算入率の低い地方債発行を抑制し、水準の維持に努める。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75495</xdr:rowOff>
    </xdr:from>
    <xdr:to>
      <xdr:col>81</xdr:col>
      <xdr:colOff>44450</xdr:colOff>
      <xdr:row>45</xdr:row>
      <xdr:rowOff>7055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247695"/>
          <a:ext cx="0" cy="147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150582</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7055</xdr:rowOff>
    </xdr:from>
    <xdr:to>
      <xdr:col>81</xdr:col>
      <xdr:colOff>133350</xdr:colOff>
      <xdr:row>45</xdr:row>
      <xdr:rowOff>7055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161872</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75495</xdr:rowOff>
    </xdr:from>
    <xdr:to>
      <xdr:col>81</xdr:col>
      <xdr:colOff>133350</xdr:colOff>
      <xdr:row>36</xdr:row>
      <xdr:rowOff>75495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1411</xdr:rowOff>
    </xdr:from>
    <xdr:to>
      <xdr:col>81</xdr:col>
      <xdr:colOff>44450</xdr:colOff>
      <xdr:row>43</xdr:row>
      <xdr:rowOff>41628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737376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132944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1411</xdr:rowOff>
    </xdr:from>
    <xdr:to>
      <xdr:col>77</xdr:col>
      <xdr:colOff>44450</xdr:colOff>
      <xdr:row>43</xdr:row>
      <xdr:rowOff>68439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73737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116417</xdr:rowOff>
    </xdr:from>
    <xdr:to>
      <xdr:col>77</xdr:col>
      <xdr:colOff>95250</xdr:colOff>
      <xdr:row>41</xdr:row>
      <xdr:rowOff>46567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41628</xdr:rowOff>
    </xdr:from>
    <xdr:to>
      <xdr:col>72</xdr:col>
      <xdr:colOff>203200</xdr:colOff>
      <xdr:row>43</xdr:row>
      <xdr:rowOff>68439</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74139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129822</xdr:rowOff>
    </xdr:from>
    <xdr:to>
      <xdr:col>73</xdr:col>
      <xdr:colOff>44450</xdr:colOff>
      <xdr:row>41</xdr:row>
      <xdr:rowOff>59972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70149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14817</xdr:rowOff>
    </xdr:from>
    <xdr:to>
      <xdr:col>68</xdr:col>
      <xdr:colOff>152400</xdr:colOff>
      <xdr:row>43</xdr:row>
      <xdr:rowOff>41628</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73871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143228</xdr:rowOff>
    </xdr:from>
    <xdr:to>
      <xdr:col>64</xdr:col>
      <xdr:colOff>152400</xdr:colOff>
      <xdr:row>41</xdr:row>
      <xdr:rowOff>73378</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83555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162278</xdr:rowOff>
    </xdr:from>
    <xdr:to>
      <xdr:col>81</xdr:col>
      <xdr:colOff>95250</xdr:colOff>
      <xdr:row>43</xdr:row>
      <xdr:rowOff>92428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134355</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122061</xdr:rowOff>
    </xdr:from>
    <xdr:to>
      <xdr:col>77</xdr:col>
      <xdr:colOff>95250</xdr:colOff>
      <xdr:row>43</xdr:row>
      <xdr:rowOff>52211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36988</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17639</xdr:rowOff>
    </xdr:from>
    <xdr:to>
      <xdr:col>73</xdr:col>
      <xdr:colOff>44450</xdr:colOff>
      <xdr:row>43</xdr:row>
      <xdr:rowOff>119239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104016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162278</xdr:rowOff>
    </xdr:from>
    <xdr:to>
      <xdr:col>68</xdr:col>
      <xdr:colOff>203200</xdr:colOff>
      <xdr:row>43</xdr:row>
      <xdr:rowOff>92428</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77205</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135467</xdr:rowOff>
    </xdr:from>
    <xdr:to>
      <xdr:col>64</xdr:col>
      <xdr:colOff>152400</xdr:colOff>
      <xdr:row>43</xdr:row>
      <xdr:rowOff>65617</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50394</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財政調整基金の積み立てにより、将来負担比率は皆減となっているが、今後も事業実施の適正化を図り、財政の健全化に努める。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152329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70667"/>
          <a:ext cx="0" cy="1382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124406</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72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152329</xdr:rowOff>
    </xdr:from>
    <xdr:to>
      <xdr:col>81</xdr:col>
      <xdr:colOff>133350</xdr:colOff>
      <xdr:row>21</xdr:row>
      <xdr:rowOff>152329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75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15</xdr:row>
      <xdr:rowOff>162207</xdr:rowOff>
    </xdr:from>
    <xdr:to>
      <xdr:col>68</xdr:col>
      <xdr:colOff>152400</xdr:colOff>
      <xdr:row>17</xdr:row>
      <xdr:rowOff>40499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733957"/>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18768</xdr:rowOff>
    </xdr:from>
    <xdr:to>
      <xdr:col>73</xdr:col>
      <xdr:colOff>44450</xdr:colOff>
      <xdr:row>14</xdr:row>
      <xdr:rowOff>120368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130545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18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16228</xdr:rowOff>
    </xdr:from>
    <xdr:to>
      <xdr:col>68</xdr:col>
      <xdr:colOff>203200</xdr:colOff>
      <xdr:row>15</xdr:row>
      <xdr:rowOff>117828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128005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122784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111407</xdr:rowOff>
    </xdr:from>
    <xdr:to>
      <xdr:col>68</xdr:col>
      <xdr:colOff>203200</xdr:colOff>
      <xdr:row>16</xdr:row>
      <xdr:rowOff>41557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6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26334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76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161149</xdr:rowOff>
    </xdr:from>
    <xdr:to>
      <xdr:col>64</xdr:col>
      <xdr:colOff>152400</xdr:colOff>
      <xdr:row>17</xdr:row>
      <xdr:rowOff>91299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90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76076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山口県周防大島町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13,537
13,410
138.10
16,484,783
15,838,344
565,565
8,914,724
15,759,214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定員適正化計画に基づき、職員数の削減を行っており、類似団体平均を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引き続き、定員適正化計画に基づく定員管理に努める。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1270</xdr:rowOff>
    </xdr:from>
    <xdr:to>
      <xdr:col>24</xdr:col>
      <xdr:colOff>25400</xdr:colOff>
      <xdr:row>40</xdr:row>
      <xdr:rowOff>49276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02020"/>
          <a:ext cx="0" cy="905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21353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49276</xdr:rowOff>
    </xdr:from>
    <xdr:to>
      <xdr:col>24</xdr:col>
      <xdr:colOff>114300</xdr:colOff>
      <xdr:row>40</xdr:row>
      <xdr:rowOff>49276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7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87647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1270</xdr:rowOff>
    </xdr:from>
    <xdr:to>
      <xdr:col>24</xdr:col>
      <xdr:colOff>114300</xdr:colOff>
      <xdr:row>35</xdr:row>
      <xdr:rowOff>1270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0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156718</xdr:rowOff>
    </xdr:from>
    <xdr:to>
      <xdr:col>24</xdr:col>
      <xdr:colOff>25400</xdr:colOff>
      <xdr:row>36</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57468"/>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98569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58420</xdr:rowOff>
    </xdr:from>
    <xdr:to>
      <xdr:col>19</xdr:col>
      <xdr:colOff>187325</xdr:colOff>
      <xdr:row>36</xdr:row>
      <xdr:rowOff>108712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887720"/>
          <a:ext cx="8890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80772</xdr:rowOff>
    </xdr:from>
    <xdr:to>
      <xdr:col>20</xdr:col>
      <xdr:colOff>38100</xdr:colOff>
      <xdr:row>37</xdr:row>
      <xdr:rowOff>10922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167149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58420</xdr:rowOff>
    </xdr:from>
    <xdr:to>
      <xdr:col>15</xdr:col>
      <xdr:colOff>98425</xdr:colOff>
      <xdr:row>35</xdr:row>
      <xdr:rowOff>42418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88772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67056</xdr:rowOff>
    </xdr:from>
    <xdr:to>
      <xdr:col>15</xdr:col>
      <xdr:colOff>149225</xdr:colOff>
      <xdr:row>36</xdr:row>
      <xdr:rowOff>168656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153433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42418</xdr:rowOff>
    </xdr:from>
    <xdr:to>
      <xdr:col>11</xdr:col>
      <xdr:colOff>9525</xdr:colOff>
      <xdr:row>35</xdr:row>
      <xdr:rowOff>92710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431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116857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18559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105918</xdr:rowOff>
    </xdr:from>
    <xdr:to>
      <xdr:col>24</xdr:col>
      <xdr:colOff>76200</xdr:colOff>
      <xdr:row>36</xdr:row>
      <xdr:rowOff>36068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122445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57912</xdr:rowOff>
    </xdr:from>
    <xdr:to>
      <xdr:col>20</xdr:col>
      <xdr:colOff>38100</xdr:colOff>
      <xdr:row>36</xdr:row>
      <xdr:rowOff>159512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169689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xdr:rowOff>
    </xdr:from>
    <xdr:to>
      <xdr:col>15</xdr:col>
      <xdr:colOff>149225</xdr:colOff>
      <xdr:row>34</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119397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163068</xdr:rowOff>
    </xdr:from>
    <xdr:to>
      <xdr:col>11</xdr:col>
      <xdr:colOff>60325</xdr:colOff>
      <xdr:row>35</xdr:row>
      <xdr:rowOff>93218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103395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普通交付税の減に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より分母の経常一般財源が平時よりも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していたため、令和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今後も引き続き事務事業の見直し等により経費削減に努める。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20</xdr:row>
      <xdr:rowOff>104140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161290</xdr:rowOff>
    </xdr:from>
    <xdr:to>
      <xdr:col>82</xdr:col>
      <xdr:colOff>107950</xdr:colOff>
      <xdr:row>18</xdr:row>
      <xdr:rowOff>81280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0759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18</xdr:row>
      <xdr:rowOff>81280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8732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16</xdr:row>
      <xdr:rowOff>88900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873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16</xdr:row>
      <xdr:rowOff>96520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32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154957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30480</xdr:rowOff>
    </xdr:from>
    <xdr:to>
      <xdr:col>78</xdr:col>
      <xdr:colOff>120650</xdr:colOff>
      <xdr:row>18</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116857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0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64770</xdr:rowOff>
    </xdr:from>
    <xdr:to>
      <xdr:col>74</xdr:col>
      <xdr:colOff>31750</xdr:colOff>
      <xdr:row>15</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なり、類似団体平均と一致している。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今後も資格審査等の適正化や各種手当の見直しを図る。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94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165100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90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56</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234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56</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23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13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令和５年度において、普通交付税の減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より分母の経常一般財源が平時よりも減少していたため、令和６年度においては前年度と比較して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今後も事業の見直し等経費の削減に努める。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110672</xdr:rowOff>
    </xdr:from>
    <xdr:to>
      <xdr:col>82</xdr:col>
      <xdr:colOff>107950</xdr:colOff>
      <xdr:row>61</xdr:row>
      <xdr:rowOff>102507</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60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25599</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110672</xdr:rowOff>
    </xdr:from>
    <xdr:to>
      <xdr:col>82</xdr:col>
      <xdr:colOff>196850</xdr:colOff>
      <xdr:row>52</xdr:row>
      <xdr:rowOff>110672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20865</xdr:rowOff>
    </xdr:from>
    <xdr:to>
      <xdr:col>82</xdr:col>
      <xdr:colOff>107950</xdr:colOff>
      <xdr:row>61</xdr:row>
      <xdr:rowOff>118835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136415"/>
          <a:ext cx="838200" cy="44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166205</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45357</xdr:rowOff>
    </xdr:from>
    <xdr:to>
      <xdr:col>78</xdr:col>
      <xdr:colOff>69850</xdr:colOff>
      <xdr:row>61</xdr:row>
      <xdr:rowOff>118835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46557"/>
          <a:ext cx="889000" cy="93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19050</xdr:rowOff>
    </xdr:from>
    <xdr:to>
      <xdr:col>78</xdr:col>
      <xdr:colOff>120650</xdr:colOff>
      <xdr:row>59</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45357</xdr:rowOff>
    </xdr:from>
    <xdr:to>
      <xdr:col>73</xdr:col>
      <xdr:colOff>180975</xdr:colOff>
      <xdr:row>58</xdr:row>
      <xdr:rowOff>159657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646557"/>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159657</xdr:rowOff>
    </xdr:from>
    <xdr:to>
      <xdr:col>69</xdr:col>
      <xdr:colOff>92075</xdr:colOff>
      <xdr:row>59</xdr:row>
      <xdr:rowOff>37193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037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157843</xdr:rowOff>
    </xdr:from>
    <xdr:to>
      <xdr:col>69</xdr:col>
      <xdr:colOff>142875</xdr:colOff>
      <xdr:row>59</xdr:row>
      <xdr:rowOff>87993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72770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141515</xdr:rowOff>
    </xdr:from>
    <xdr:to>
      <xdr:col>82</xdr:col>
      <xdr:colOff>158750</xdr:colOff>
      <xdr:row>59</xdr:row>
      <xdr:rowOff>71665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113592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68035</xdr:rowOff>
    </xdr:from>
    <xdr:to>
      <xdr:col>78</xdr:col>
      <xdr:colOff>120650</xdr:colOff>
      <xdr:row>61</xdr:row>
      <xdr:rowOff>169635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5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154412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61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166007</xdr:rowOff>
    </xdr:from>
    <xdr:to>
      <xdr:col>74</xdr:col>
      <xdr:colOff>31750</xdr:colOff>
      <xdr:row>56</xdr:row>
      <xdr:rowOff>96157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106334</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108857</xdr:rowOff>
    </xdr:from>
    <xdr:to>
      <xdr:col>69</xdr:col>
      <xdr:colOff>142875</xdr:colOff>
      <xdr:row>59</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49184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2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157843</xdr:rowOff>
    </xdr:from>
    <xdr:to>
      <xdr:col>65</xdr:col>
      <xdr:colOff>53975</xdr:colOff>
      <xdr:row>59</xdr:row>
      <xdr:rowOff>87993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98170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7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令和５年度において、普通交付税の減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より分母の経常一般財源が平時よりも減少していたため、令和６年度においては前年度と比較して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今後も事業の見直し等経費の削減に努める。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3801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161290</xdr:rowOff>
    </xdr:from>
    <xdr:to>
      <xdr:col>82</xdr:col>
      <xdr:colOff>107950</xdr:colOff>
      <xdr:row>41</xdr:row>
      <xdr:rowOff>156718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847840"/>
          <a:ext cx="8382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168165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40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4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28702</xdr:rowOff>
    </xdr:from>
    <xdr:to>
      <xdr:col>78</xdr:col>
      <xdr:colOff>69850</xdr:colOff>
      <xdr:row>41</xdr:row>
      <xdr:rowOff>156718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72352"/>
          <a:ext cx="889000" cy="81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128778</xdr:rowOff>
    </xdr:from>
    <xdr:to>
      <xdr:col>78</xdr:col>
      <xdr:colOff>120650</xdr:colOff>
      <xdr:row>38</xdr:row>
      <xdr:rowOff>58928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69105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241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28702</xdr:rowOff>
    </xdr:from>
    <xdr:to>
      <xdr:col>73</xdr:col>
      <xdr:colOff>180975</xdr:colOff>
      <xdr:row>40</xdr:row>
      <xdr:rowOff>62992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372352"/>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101346</xdr:rowOff>
    </xdr:from>
    <xdr:to>
      <xdr:col>74</xdr:col>
      <xdr:colOff>31750</xdr:colOff>
      <xdr:row>38</xdr:row>
      <xdr:rowOff>31496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62992</xdr:rowOff>
    </xdr:from>
    <xdr:to>
      <xdr:col>69</xdr:col>
      <xdr:colOff>92075</xdr:colOff>
      <xdr:row>40</xdr:row>
      <xdr:rowOff>104140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9209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92202</xdr:rowOff>
    </xdr:from>
    <xdr:to>
      <xdr:col>69</xdr:col>
      <xdr:colOff>142875</xdr:colOff>
      <xdr:row>38</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32529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20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27957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110490</xdr:rowOff>
    </xdr:from>
    <xdr:to>
      <xdr:col>82</xdr:col>
      <xdr:colOff>158750</xdr:colOff>
      <xdr:row>40</xdr:row>
      <xdr:rowOff>40640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82567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105918</xdr:rowOff>
    </xdr:from>
    <xdr:to>
      <xdr:col>78</xdr:col>
      <xdr:colOff>120650</xdr:colOff>
      <xdr:row>42</xdr:row>
      <xdr:rowOff>36068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713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42</xdr:row>
      <xdr:rowOff>20845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7221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149352</xdr:rowOff>
    </xdr:from>
    <xdr:to>
      <xdr:col>74</xdr:col>
      <xdr:colOff>31750</xdr:colOff>
      <xdr:row>37</xdr:row>
      <xdr:rowOff>79502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12192</xdr:rowOff>
    </xdr:from>
    <xdr:to>
      <xdr:col>69</xdr:col>
      <xdr:colOff>142875</xdr:colOff>
      <xdr:row>40</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87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98569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95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53340</xdr:rowOff>
    </xdr:from>
    <xdr:to>
      <xdr:col>65</xdr:col>
      <xdr:colOff>53975</xdr:colOff>
      <xdr:row>40</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139717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地方債残高の減少に伴い、地方債償還金も減少傾向となっている。令和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普通交付税の減に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より分母の経常一般財源が平時よりも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していたため、令和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82913</xdr:rowOff>
    </xdr:from>
    <xdr:to>
      <xdr:col>24</xdr:col>
      <xdr:colOff>25400</xdr:colOff>
      <xdr:row>81</xdr:row>
      <xdr:rowOff>11068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8763"/>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154595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11068</xdr:rowOff>
    </xdr:from>
    <xdr:to>
      <xdr:col>24</xdr:col>
      <xdr:colOff>114300</xdr:colOff>
      <xdr:row>81</xdr:row>
      <xdr:rowOff>11068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169290</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82913</xdr:rowOff>
    </xdr:from>
    <xdr:to>
      <xdr:col>24</xdr:col>
      <xdr:colOff>114300</xdr:colOff>
      <xdr:row>73</xdr:row>
      <xdr:rowOff>82913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22498</xdr:rowOff>
    </xdr:from>
    <xdr:to>
      <xdr:col>24</xdr:col>
      <xdr:colOff>25400</xdr:colOff>
      <xdr:row>79</xdr:row>
      <xdr:rowOff>86179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395598"/>
          <a:ext cx="8382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141713</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0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71482</xdr:rowOff>
    </xdr:from>
    <xdr:to>
      <xdr:col>19</xdr:col>
      <xdr:colOff>187325</xdr:colOff>
      <xdr:row>79</xdr:row>
      <xdr:rowOff>86179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01682"/>
          <a:ext cx="889000" cy="52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117764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7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71482</xdr:rowOff>
    </xdr:from>
    <xdr:to>
      <xdr:col>15</xdr:col>
      <xdr:colOff>98425</xdr:colOff>
      <xdr:row>77</xdr:row>
      <xdr:rowOff>167821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101682"/>
          <a:ext cx="889000" cy="26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72770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167821</xdr:rowOff>
    </xdr:from>
    <xdr:to>
      <xdr:col>11</xdr:col>
      <xdr:colOff>9525</xdr:colOff>
      <xdr:row>78</xdr:row>
      <xdr:rowOff>55155</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369471"/>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125186</xdr:rowOff>
    </xdr:from>
    <xdr:to>
      <xdr:col>11</xdr:col>
      <xdr:colOff>60325</xdr:colOff>
      <xdr:row>77</xdr:row>
      <xdr:rowOff>55336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65512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25581</xdr:rowOff>
    </xdr:from>
    <xdr:to>
      <xdr:col>6</xdr:col>
      <xdr:colOff>171450</xdr:colOff>
      <xdr:row>77</xdr:row>
      <xdr:rowOff>127181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137358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143148</xdr:rowOff>
    </xdr:from>
    <xdr:to>
      <xdr:col>24</xdr:col>
      <xdr:colOff>76200</xdr:colOff>
      <xdr:row>78</xdr:row>
      <xdr:rowOff>73298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115225</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1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35379</xdr:rowOff>
    </xdr:from>
    <xdr:to>
      <xdr:col>20</xdr:col>
      <xdr:colOff>38100</xdr:colOff>
      <xdr:row>79</xdr:row>
      <xdr:rowOff>136979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121756</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666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20682</xdr:rowOff>
    </xdr:from>
    <xdr:to>
      <xdr:col>15</xdr:col>
      <xdr:colOff>149225</xdr:colOff>
      <xdr:row>76</xdr:row>
      <xdr:rowOff>122282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132460</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19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117021</xdr:rowOff>
    </xdr:from>
    <xdr:to>
      <xdr:col>11</xdr:col>
      <xdr:colOff>60325</xdr:colOff>
      <xdr:row>78</xdr:row>
      <xdr:rowOff>47171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31948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4355</xdr:rowOff>
    </xdr:from>
    <xdr:to>
      <xdr:col>6</xdr:col>
      <xdr:colOff>171450</xdr:colOff>
      <xdr:row>78</xdr:row>
      <xdr:rowOff>105955</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90732</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6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令和５年度において、普通交付税の減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より分母の経常一般財源が平時よりも減少していたため、令和６年度においては前年度と比較して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77470</xdr:rowOff>
    </xdr:from>
    <xdr:to>
      <xdr:col>82</xdr:col>
      <xdr:colOff>107950</xdr:colOff>
      <xdr:row>80</xdr:row>
      <xdr:rowOff>107950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936220"/>
          <a:ext cx="0" cy="887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80027</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107950</xdr:rowOff>
    </xdr:from>
    <xdr:to>
      <xdr:col>82</xdr:col>
      <xdr:colOff>196850</xdr:colOff>
      <xdr:row>80</xdr:row>
      <xdr:rowOff>107950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163847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67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77470</xdr:rowOff>
    </xdr:from>
    <xdr:to>
      <xdr:col>82</xdr:col>
      <xdr:colOff>196850</xdr:colOff>
      <xdr:row>75</xdr:row>
      <xdr:rowOff>77470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9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35561</xdr:rowOff>
    </xdr:from>
    <xdr:to>
      <xdr:col>82</xdr:col>
      <xdr:colOff>107950</xdr:colOff>
      <xdr:row>82</xdr:row>
      <xdr:rowOff>69850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580111"/>
          <a:ext cx="838200" cy="54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146066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76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129539</xdr:rowOff>
    </xdr:from>
    <xdr:to>
      <xdr:col>82</xdr:col>
      <xdr:colOff>158750</xdr:colOff>
      <xdr:row>78</xdr:row>
      <xdr:rowOff>59689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3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81280</xdr:rowOff>
    </xdr:from>
    <xdr:to>
      <xdr:col>78</xdr:col>
      <xdr:colOff>69850</xdr:colOff>
      <xdr:row>82</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597130"/>
          <a:ext cx="889000" cy="153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102870</xdr:rowOff>
    </xdr:from>
    <xdr:to>
      <xdr:col>78</xdr:col>
      <xdr:colOff>120650</xdr:colOff>
      <xdr:row>78</xdr:row>
      <xdr:rowOff>33020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43197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7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81280</xdr:rowOff>
    </xdr:from>
    <xdr:to>
      <xdr:col>73</xdr:col>
      <xdr:colOff>180975</xdr:colOff>
      <xdr:row>78</xdr:row>
      <xdr:rowOff>27939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597130"/>
          <a:ext cx="889000" cy="80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45720</xdr:rowOff>
    </xdr:from>
    <xdr:to>
      <xdr:col>74</xdr:col>
      <xdr:colOff>31750</xdr:colOff>
      <xdr:row>77</xdr:row>
      <xdr:rowOff>147320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132097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27939</xdr:rowOff>
    </xdr:from>
    <xdr:to>
      <xdr:col>69</xdr:col>
      <xdr:colOff>92075</xdr:colOff>
      <xdr:row>78</xdr:row>
      <xdr:rowOff>142239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4010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152400</xdr:rowOff>
    </xdr:from>
    <xdr:to>
      <xdr:col>69</xdr:col>
      <xdr:colOff>142875</xdr:colOff>
      <xdr:row>77</xdr:row>
      <xdr:rowOff>82550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27957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156211</xdr:rowOff>
    </xdr:from>
    <xdr:to>
      <xdr:col>82</xdr:col>
      <xdr:colOff>158750</xdr:colOff>
      <xdr:row>79</xdr:row>
      <xdr:rowOff>86361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128288</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82</xdr:row>
      <xdr:rowOff>19050</xdr:rowOff>
    </xdr:from>
    <xdr:to>
      <xdr:col>78</xdr:col>
      <xdr:colOff>120650</xdr:colOff>
      <xdr:row>82</xdr:row>
      <xdr:rowOff>120650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407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82</xdr:row>
      <xdr:rowOff>105427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416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30480</xdr:rowOff>
    </xdr:from>
    <xdr:to>
      <xdr:col>74</xdr:col>
      <xdr:colOff>31750</xdr:colOff>
      <xdr:row>73</xdr:row>
      <xdr:rowOff>132080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54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142257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31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148589</xdr:rowOff>
    </xdr:from>
    <xdr:to>
      <xdr:col>69</xdr:col>
      <xdr:colOff>142875</xdr:colOff>
      <xdr:row>78</xdr:row>
      <xdr:rowOff>78739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63516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91439</xdr:rowOff>
    </xdr:from>
    <xdr:to>
      <xdr:col>65</xdr:col>
      <xdr:colOff>53975</xdr:colOff>
      <xdr:row>79</xdr:row>
      <xdr:rowOff>21589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6366</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山口県周防大島町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82399</xdr:rowOff>
    </xdr:from>
    <xdr:to>
      <xdr:col>29</xdr:col>
      <xdr:colOff>127000</xdr:colOff>
      <xdr:row>19</xdr:row>
      <xdr:rowOff>149561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5974"/>
          <a:ext cx="0" cy="14387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121638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149561</xdr:rowOff>
    </xdr:from>
    <xdr:to>
      <xdr:col>30</xdr:col>
      <xdr:colOff>25400</xdr:colOff>
      <xdr:row>19</xdr:row>
      <xdr:rowOff>149561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4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168776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82399</xdr:rowOff>
    </xdr:from>
    <xdr:to>
      <xdr:col>30</xdr:col>
      <xdr:colOff>25400</xdr:colOff>
      <xdr:row>11</xdr:row>
      <xdr:rowOff>82399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59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143746</xdr:rowOff>
    </xdr:from>
    <xdr:to>
      <xdr:col>29</xdr:col>
      <xdr:colOff>127000</xdr:colOff>
      <xdr:row>16</xdr:row>
      <xdr:rowOff>67485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63121"/>
          <a:ext cx="647700" cy="95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48810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396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76733</xdr:rowOff>
    </xdr:from>
    <xdr:to>
      <xdr:col>29</xdr:col>
      <xdr:colOff>177800</xdr:colOff>
      <xdr:row>17</xdr:row>
      <xdr:rowOff>6883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7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67485</xdr:rowOff>
    </xdr:from>
    <xdr:to>
      <xdr:col>26</xdr:col>
      <xdr:colOff>50800</xdr:colOff>
      <xdr:row>16</xdr:row>
      <xdr:rowOff>149762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58310"/>
          <a:ext cx="698500" cy="82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25564</xdr:rowOff>
    </xdr:from>
    <xdr:to>
      <xdr:col>26</xdr:col>
      <xdr:colOff>101600</xdr:colOff>
      <xdr:row>17</xdr:row>
      <xdr:rowOff>127164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87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111941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149762</xdr:rowOff>
    </xdr:from>
    <xdr:to>
      <xdr:col>22</xdr:col>
      <xdr:colOff>114300</xdr:colOff>
      <xdr:row>17</xdr:row>
      <xdr:rowOff>9036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40587"/>
          <a:ext cx="698500" cy="30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61371</xdr:rowOff>
    </xdr:from>
    <xdr:to>
      <xdr:col>22</xdr:col>
      <xdr:colOff>165100</xdr:colOff>
      <xdr:row>17</xdr:row>
      <xdr:rowOff>162971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36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147748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1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9036</xdr:rowOff>
    </xdr:from>
    <xdr:to>
      <xdr:col>18</xdr:col>
      <xdr:colOff>177800</xdr:colOff>
      <xdr:row>17</xdr:row>
      <xdr:rowOff>13956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71311"/>
          <a:ext cx="698500" cy="4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97262</xdr:rowOff>
    </xdr:from>
    <xdr:to>
      <xdr:col>19</xdr:col>
      <xdr:colOff>38100</xdr:colOff>
      <xdr:row>18</xdr:row>
      <xdr:rowOff>27412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59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12189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4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159496</xdr:rowOff>
    </xdr:from>
    <xdr:to>
      <xdr:col>15</xdr:col>
      <xdr:colOff>101600</xdr:colOff>
      <xdr:row>18</xdr:row>
      <xdr:rowOff>89646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74423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0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92946</xdr:rowOff>
    </xdr:from>
    <xdr:to>
      <xdr:col>29</xdr:col>
      <xdr:colOff>177800</xdr:colOff>
      <xdr:row>16</xdr:row>
      <xdr:rowOff>23096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12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109473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5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16685</xdr:rowOff>
    </xdr:from>
    <xdr:to>
      <xdr:col>26</xdr:col>
      <xdr:colOff>101600</xdr:colOff>
      <xdr:row>16</xdr:row>
      <xdr:rowOff>118285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07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128462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76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98962</xdr:rowOff>
    </xdr:from>
    <xdr:to>
      <xdr:col>22</xdr:col>
      <xdr:colOff>165100</xdr:colOff>
      <xdr:row>17</xdr:row>
      <xdr:rowOff>29112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89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39289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58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129686</xdr:rowOff>
    </xdr:from>
    <xdr:to>
      <xdr:col>19</xdr:col>
      <xdr:colOff>38100</xdr:colOff>
      <xdr:row>17</xdr:row>
      <xdr:rowOff>59836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20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70013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8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134606</xdr:rowOff>
    </xdr:from>
    <xdr:to>
      <xdr:col>15</xdr:col>
      <xdr:colOff>101600</xdr:colOff>
      <xdr:row>17</xdr:row>
      <xdr:rowOff>64756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25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74933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94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16769</xdr:rowOff>
    </xdr:from>
    <xdr:to>
      <xdr:col>29</xdr:col>
      <xdr:colOff>127000</xdr:colOff>
      <xdr:row>38</xdr:row>
      <xdr:rowOff>92825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284219"/>
          <a:ext cx="0" cy="1276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64902</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3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92825</xdr:rowOff>
    </xdr:from>
    <xdr:to>
      <xdr:col>30</xdr:col>
      <xdr:colOff>25400</xdr:colOff>
      <xdr:row>38</xdr:row>
      <xdr:rowOff>92825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604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103146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2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16769</xdr:rowOff>
    </xdr:from>
    <xdr:to>
      <xdr:col>30</xdr:col>
      <xdr:colOff>25400</xdr:colOff>
      <xdr:row>34</xdr:row>
      <xdr:rowOff>16769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2842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160056</xdr:rowOff>
    </xdr:from>
    <xdr:to>
      <xdr:col>29</xdr:col>
      <xdr:colOff>127000</xdr:colOff>
      <xdr:row>34</xdr:row>
      <xdr:rowOff>218600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427506"/>
          <a:ext cx="647700" cy="58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40870</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9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68793</xdr:rowOff>
    </xdr:from>
    <xdr:to>
      <xdr:col>29</xdr:col>
      <xdr:colOff>177800</xdr:colOff>
      <xdr:row>36</xdr:row>
      <xdr:rowOff>170393</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220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218600</xdr:rowOff>
    </xdr:from>
    <xdr:to>
      <xdr:col>26</xdr:col>
      <xdr:colOff>50800</xdr:colOff>
      <xdr:row>34</xdr:row>
      <xdr:rowOff>284642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486050"/>
          <a:ext cx="698500" cy="66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64427</xdr:rowOff>
    </xdr:from>
    <xdr:to>
      <xdr:col>26</xdr:col>
      <xdr:colOff>101600</xdr:colOff>
      <xdr:row>36</xdr:row>
      <xdr:rowOff>166027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17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150804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04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284642</xdr:rowOff>
    </xdr:from>
    <xdr:to>
      <xdr:col>22</xdr:col>
      <xdr:colOff>114300</xdr:colOff>
      <xdr:row>34</xdr:row>
      <xdr:rowOff>330797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552092"/>
          <a:ext cx="698500" cy="46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88361</xdr:rowOff>
    </xdr:from>
    <xdr:to>
      <xdr:col>22</xdr:col>
      <xdr:colOff>165100</xdr:colOff>
      <xdr:row>37</xdr:row>
      <xdr:rowOff>18511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41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3288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2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330797</xdr:rowOff>
    </xdr:from>
    <xdr:to>
      <xdr:col>18</xdr:col>
      <xdr:colOff>177800</xdr:colOff>
      <xdr:row>35</xdr:row>
      <xdr:rowOff>20244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598247"/>
          <a:ext cx="698500" cy="32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115291</xdr:rowOff>
    </xdr:from>
    <xdr:to>
      <xdr:col>19</xdr:col>
      <xdr:colOff>38100</xdr:colOff>
      <xdr:row>37</xdr:row>
      <xdr:rowOff>45441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68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30218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5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155753</xdr:rowOff>
    </xdr:from>
    <xdr:to>
      <xdr:col>15</xdr:col>
      <xdr:colOff>101600</xdr:colOff>
      <xdr:row>37</xdr:row>
      <xdr:rowOff>85903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0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70680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9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109256</xdr:rowOff>
    </xdr:from>
    <xdr:to>
      <xdr:col>29</xdr:col>
      <xdr:colOff>177800</xdr:colOff>
      <xdr:row>34</xdr:row>
      <xdr:rowOff>210856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376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297233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22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167800</xdr:rowOff>
    </xdr:from>
    <xdr:to>
      <xdr:col>26</xdr:col>
      <xdr:colOff>101600</xdr:colOff>
      <xdr:row>34</xdr:row>
      <xdr:rowOff>269400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35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279577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04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233843</xdr:rowOff>
    </xdr:from>
    <xdr:to>
      <xdr:col>22</xdr:col>
      <xdr:colOff>165100</xdr:colOff>
      <xdr:row>34</xdr:row>
      <xdr:rowOff>335443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01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2720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7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279997</xdr:rowOff>
    </xdr:from>
    <xdr:to>
      <xdr:col>19</xdr:col>
      <xdr:colOff>38100</xdr:colOff>
      <xdr:row>35</xdr:row>
      <xdr:rowOff>38697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47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48874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1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312344</xdr:rowOff>
    </xdr:from>
    <xdr:to>
      <xdr:col>15</xdr:col>
      <xdr:colOff>101600</xdr:colOff>
      <xdr:row>35</xdr:row>
      <xdr:rowOff>71044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79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81221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4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山口県周防大島町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13,537
13,410
138.10
16,484,783
15,838,344
565,565
8,914,724
15,759,214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137436</xdr:rowOff>
    </xdr:from>
    <xdr:to>
      <xdr:col>24</xdr:col>
      <xdr:colOff>62865</xdr:colOff>
      <xdr:row>38</xdr:row>
      <xdr:rowOff>45255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0936"/>
          <a:ext cx="1270" cy="1279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49082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45255</xdr:rowOff>
    </xdr:from>
    <xdr:to>
      <xdr:col>24</xdr:col>
      <xdr:colOff>152400</xdr:colOff>
      <xdr:row>38</xdr:row>
      <xdr:rowOff>45255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84113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137436</xdr:rowOff>
    </xdr:from>
    <xdr:to>
      <xdr:col>24</xdr:col>
      <xdr:colOff>152400</xdr:colOff>
      <xdr:row>30</xdr:row>
      <xdr:rowOff>137436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129032</xdr:rowOff>
    </xdr:from>
    <xdr:to>
      <xdr:col>24</xdr:col>
      <xdr:colOff>63500</xdr:colOff>
      <xdr:row>35</xdr:row>
      <xdr:rowOff>58112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58332"/>
          <a:ext cx="838200" cy="10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73782</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030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95355</xdr:rowOff>
    </xdr:from>
    <xdr:to>
      <xdr:col>24</xdr:col>
      <xdr:colOff>114300</xdr:colOff>
      <xdr:row>35</xdr:row>
      <xdr:rowOff>25505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2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58112</xdr:rowOff>
    </xdr:from>
    <xdr:to>
      <xdr:col>19</xdr:col>
      <xdr:colOff>177800</xdr:colOff>
      <xdr:row>35</xdr:row>
      <xdr:rowOff>165662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58862"/>
          <a:ext cx="889000" cy="10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45760</xdr:rowOff>
    </xdr:from>
    <xdr:to>
      <xdr:col>20</xdr:col>
      <xdr:colOff>38100</xdr:colOff>
      <xdr:row>35</xdr:row>
      <xdr:rowOff>147360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138487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13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165662</xdr:rowOff>
    </xdr:from>
    <xdr:to>
      <xdr:col>15</xdr:col>
      <xdr:colOff>50800</xdr:colOff>
      <xdr:row>36</xdr:row>
      <xdr:rowOff>13186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66412"/>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60989</xdr:rowOff>
    </xdr:from>
    <xdr:to>
      <xdr:col>15</xdr:col>
      <xdr:colOff>101600</xdr:colOff>
      <xdr:row>35</xdr:row>
      <xdr:rowOff>162589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6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7666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583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13186</xdr:rowOff>
    </xdr:from>
    <xdr:to>
      <xdr:col>10</xdr:col>
      <xdr:colOff>114300</xdr:colOff>
      <xdr:row>36</xdr:row>
      <xdr:rowOff>20196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85386"/>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96335</xdr:rowOff>
    </xdr:from>
    <xdr:to>
      <xdr:col>10</xdr:col>
      <xdr:colOff>165100</xdr:colOff>
      <xdr:row>36</xdr:row>
      <xdr:rowOff>26485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43012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587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76602</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24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78232</xdr:rowOff>
    </xdr:from>
    <xdr:to>
      <xdr:col>24</xdr:col>
      <xdr:colOff>114300</xdr:colOff>
      <xdr:row>35</xdr:row>
      <xdr:rowOff>8382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0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101109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58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7312</xdr:rowOff>
    </xdr:from>
    <xdr:to>
      <xdr:col>20</xdr:col>
      <xdr:colOff>38100</xdr:colOff>
      <xdr:row>35</xdr:row>
      <xdr:rowOff>108912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0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125439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83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114862</xdr:rowOff>
    </xdr:from>
    <xdr:to>
      <xdr:col>15</xdr:col>
      <xdr:colOff>101600</xdr:colOff>
      <xdr:row>36</xdr:row>
      <xdr:rowOff>45012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36139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20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133836</xdr:rowOff>
    </xdr:from>
    <xdr:to>
      <xdr:col>10</xdr:col>
      <xdr:colOff>165100</xdr:colOff>
      <xdr:row>36</xdr:row>
      <xdr:rowOff>63986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3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55113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22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140846</xdr:rowOff>
    </xdr:from>
    <xdr:to>
      <xdr:col>6</xdr:col>
      <xdr:colOff>38100</xdr:colOff>
      <xdr:row>36</xdr:row>
      <xdr:rowOff>70996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4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87523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916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131931</xdr:rowOff>
    </xdr:from>
    <xdr:to>
      <xdr:col>24</xdr:col>
      <xdr:colOff>62865</xdr:colOff>
      <xdr:row>58</xdr:row>
      <xdr:rowOff>141816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4431"/>
          <a:ext cx="1270" cy="1381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145643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141816</xdr:rowOff>
    </xdr:from>
    <xdr:to>
      <xdr:col>24</xdr:col>
      <xdr:colOff>152400</xdr:colOff>
      <xdr:row>58</xdr:row>
      <xdr:rowOff>141816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78608</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131931</xdr:rowOff>
    </xdr:from>
    <xdr:to>
      <xdr:col>24</xdr:col>
      <xdr:colOff>152400</xdr:colOff>
      <xdr:row>50</xdr:row>
      <xdr:rowOff>131931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13246</xdr:rowOff>
    </xdr:from>
    <xdr:to>
      <xdr:col>24</xdr:col>
      <xdr:colOff>63500</xdr:colOff>
      <xdr:row>58</xdr:row>
      <xdr:rowOff>48099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57346"/>
          <a:ext cx="838200" cy="3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127701</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28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104824</xdr:rowOff>
    </xdr:from>
    <xdr:to>
      <xdr:col>24</xdr:col>
      <xdr:colOff>114300</xdr:colOff>
      <xdr:row>58</xdr:row>
      <xdr:rowOff>34974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7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31043</xdr:rowOff>
    </xdr:from>
    <xdr:to>
      <xdr:col>19</xdr:col>
      <xdr:colOff>177800</xdr:colOff>
      <xdr:row>58</xdr:row>
      <xdr:rowOff>48099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75143"/>
          <a:ext cx="889000" cy="1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127393</xdr:rowOff>
    </xdr:from>
    <xdr:to>
      <xdr:col>20</xdr:col>
      <xdr:colOff>38100</xdr:colOff>
      <xdr:row>58</xdr:row>
      <xdr:rowOff>57543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74070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67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31043</xdr:rowOff>
    </xdr:from>
    <xdr:to>
      <xdr:col>15</xdr:col>
      <xdr:colOff>50800</xdr:colOff>
      <xdr:row>58</xdr:row>
      <xdr:rowOff>54961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75143"/>
          <a:ext cx="889000" cy="2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152412</xdr:rowOff>
    </xdr:from>
    <xdr:to>
      <xdr:col>15</xdr:col>
      <xdr:colOff>101600</xdr:colOff>
      <xdr:row>58</xdr:row>
      <xdr:rowOff>82562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2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73689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1001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54961</xdr:rowOff>
    </xdr:from>
    <xdr:to>
      <xdr:col>10</xdr:col>
      <xdr:colOff>114300</xdr:colOff>
      <xdr:row>58</xdr:row>
      <xdr:rowOff>57655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99061"/>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5188</xdr:rowOff>
    </xdr:from>
    <xdr:to>
      <xdr:col>10</xdr:col>
      <xdr:colOff>165100</xdr:colOff>
      <xdr:row>58</xdr:row>
      <xdr:rowOff>106788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9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97915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1004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28942</xdr:rowOff>
    </xdr:from>
    <xdr:to>
      <xdr:col>6</xdr:col>
      <xdr:colOff>38100</xdr:colOff>
      <xdr:row>58</xdr:row>
      <xdr:rowOff>130542</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121669</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10065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133896</xdr:rowOff>
    </xdr:from>
    <xdr:to>
      <xdr:col>24</xdr:col>
      <xdr:colOff>114300</xdr:colOff>
      <xdr:row>58</xdr:row>
      <xdr:rowOff>64046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0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112323</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88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168749</xdr:rowOff>
    </xdr:from>
    <xdr:to>
      <xdr:col>20</xdr:col>
      <xdr:colOff>38100</xdr:colOff>
      <xdr:row>58</xdr:row>
      <xdr:rowOff>98899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4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90026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1003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151693</xdr:rowOff>
    </xdr:from>
    <xdr:to>
      <xdr:col>15</xdr:col>
      <xdr:colOff>101600</xdr:colOff>
      <xdr:row>58</xdr:row>
      <xdr:rowOff>81843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2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98370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69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4161</xdr:rowOff>
    </xdr:from>
    <xdr:to>
      <xdr:col>10</xdr:col>
      <xdr:colOff>165100</xdr:colOff>
      <xdr:row>58</xdr:row>
      <xdr:rowOff>105761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4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122288</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72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6855</xdr:rowOff>
    </xdr:from>
    <xdr:to>
      <xdr:col>6</xdr:col>
      <xdr:colOff>38100</xdr:colOff>
      <xdr:row>58</xdr:row>
      <xdr:rowOff>108455</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5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124982</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726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57534</xdr:rowOff>
    </xdr:from>
    <xdr:to>
      <xdr:col>24</xdr:col>
      <xdr:colOff>62865</xdr:colOff>
      <xdr:row>79</xdr:row>
      <xdr:rowOff>48816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230484"/>
          <a:ext cx="1270" cy="136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52643</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9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48816</xdr:rowOff>
    </xdr:from>
    <xdr:to>
      <xdr:col>24</xdr:col>
      <xdr:colOff>152400</xdr:colOff>
      <xdr:row>79</xdr:row>
      <xdr:rowOff>48816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93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4211</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200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57534</xdr:rowOff>
    </xdr:from>
    <xdr:to>
      <xdr:col>24</xdr:col>
      <xdr:colOff>152400</xdr:colOff>
      <xdr:row>71</xdr:row>
      <xdr:rowOff>57534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23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68148</xdr:rowOff>
    </xdr:from>
    <xdr:to>
      <xdr:col>24</xdr:col>
      <xdr:colOff>63500</xdr:colOff>
      <xdr:row>76</xdr:row>
      <xdr:rowOff>121771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3797300" y="13098348"/>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15667</xdr:rowOff>
    </xdr:from>
    <xdr:ext cx="534377"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28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164240</xdr:rowOff>
    </xdr:from>
    <xdr:to>
      <xdr:col>24</xdr:col>
      <xdr:colOff>114300</xdr:colOff>
      <xdr:row>76</xdr:row>
      <xdr:rowOff>94390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2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121771</xdr:rowOff>
    </xdr:from>
    <xdr:to>
      <xdr:col>19</xdr:col>
      <xdr:colOff>177800</xdr:colOff>
      <xdr:row>77</xdr:row>
      <xdr:rowOff>78076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908300" y="13151971"/>
          <a:ext cx="889000" cy="12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10862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30111" y="1321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78076</xdr:rowOff>
    </xdr:from>
    <xdr:to>
      <xdr:col>15</xdr:col>
      <xdr:colOff>50800</xdr:colOff>
      <xdr:row>77</xdr:row>
      <xdr:rowOff>87057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2019300" y="13279726"/>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72180</xdr:rowOff>
    </xdr:from>
    <xdr:to>
      <xdr:col>15</xdr:col>
      <xdr:colOff>101600</xdr:colOff>
      <xdr:row>77</xdr:row>
      <xdr:rowOff>2330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18856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41111" y="128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87057</xdr:rowOff>
    </xdr:from>
    <xdr:to>
      <xdr:col>10</xdr:col>
      <xdr:colOff>114300</xdr:colOff>
      <xdr:row>77</xdr:row>
      <xdr:rowOff>163376</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flipV="1">
          <a:off x="1130300" y="13288707"/>
          <a:ext cx="889000" cy="7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104673</xdr:rowOff>
    </xdr:from>
    <xdr:to>
      <xdr:col>10</xdr:col>
      <xdr:colOff>165100</xdr:colOff>
      <xdr:row>77</xdr:row>
      <xdr:rowOff>34823</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3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51350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52111" y="1291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17545</xdr:rowOff>
    </xdr:from>
    <xdr:to>
      <xdr:col>6</xdr:col>
      <xdr:colOff>38100</xdr:colOff>
      <xdr:row>77</xdr:row>
      <xdr:rowOff>119145</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2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135672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63111" y="129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17348</xdr:rowOff>
    </xdr:from>
    <xdr:to>
      <xdr:col>24</xdr:col>
      <xdr:colOff>114300</xdr:colOff>
      <xdr:row>76</xdr:row>
      <xdr:rowOff>118948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30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167225</xdr:rowOff>
    </xdr:from>
    <xdr:ext cx="534377"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302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70971</xdr:rowOff>
    </xdr:from>
    <xdr:to>
      <xdr:col>20</xdr:col>
      <xdr:colOff>38100</xdr:colOff>
      <xdr:row>77</xdr:row>
      <xdr:rowOff>1121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310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17648</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30111" y="1287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27276</xdr:rowOff>
    </xdr:from>
    <xdr:to>
      <xdr:col>15</xdr:col>
      <xdr:colOff>101600</xdr:colOff>
      <xdr:row>77</xdr:row>
      <xdr:rowOff>128876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322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120003</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41111" y="1332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36257</xdr:rowOff>
    </xdr:from>
    <xdr:to>
      <xdr:col>10</xdr:col>
      <xdr:colOff>165100</xdr:colOff>
      <xdr:row>77</xdr:row>
      <xdr:rowOff>137857</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323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128984</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52111" y="1333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112576</xdr:rowOff>
    </xdr:from>
    <xdr:to>
      <xdr:col>6</xdr:col>
      <xdr:colOff>38100</xdr:colOff>
      <xdr:row>78</xdr:row>
      <xdr:rowOff>42726</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331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33853</xdr:rowOff>
    </xdr:from>
    <xdr:ext cx="469744"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95428" y="1340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27108</xdr:rowOff>
    </xdr:from>
    <xdr:to>
      <xdr:col>24</xdr:col>
      <xdr:colOff>62865</xdr:colOff>
      <xdr:row>98</xdr:row>
      <xdr:rowOff>84531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629058"/>
          <a:ext cx="1270" cy="125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88358</xdr:rowOff>
    </xdr:from>
    <xdr:ext cx="534377"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84531</xdr:rowOff>
    </xdr:from>
    <xdr:to>
      <xdr:col>24</xdr:col>
      <xdr:colOff>152400</xdr:colOff>
      <xdr:row>98</xdr:row>
      <xdr:rowOff>84531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8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145235</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40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27108</xdr:rowOff>
    </xdr:from>
    <xdr:to>
      <xdr:col>24</xdr:col>
      <xdr:colOff>152400</xdr:colOff>
      <xdr:row>91</xdr:row>
      <xdr:rowOff>27108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62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33793</xdr:rowOff>
    </xdr:from>
    <xdr:to>
      <xdr:col>24</xdr:col>
      <xdr:colOff>63500</xdr:colOff>
      <xdr:row>94</xdr:row>
      <xdr:rowOff>56773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3797300" y="15978643"/>
          <a:ext cx="838200" cy="19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52326</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168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73899</xdr:rowOff>
    </xdr:from>
    <xdr:to>
      <xdr:col>24</xdr:col>
      <xdr:colOff>114300</xdr:colOff>
      <xdr:row>95</xdr:row>
      <xdr:rowOff>4049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1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151217</xdr:rowOff>
    </xdr:from>
    <xdr:to>
      <xdr:col>19</xdr:col>
      <xdr:colOff>177800</xdr:colOff>
      <xdr:row>94</xdr:row>
      <xdr:rowOff>56773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908300" y="16096067"/>
          <a:ext cx="889000" cy="7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112370</xdr:rowOff>
    </xdr:from>
    <xdr:to>
      <xdr:col>20</xdr:col>
      <xdr:colOff>38100</xdr:colOff>
      <xdr:row>95</xdr:row>
      <xdr:rowOff>42520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33647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32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101698</xdr:rowOff>
    </xdr:from>
    <xdr:to>
      <xdr:col>15</xdr:col>
      <xdr:colOff>50800</xdr:colOff>
      <xdr:row>93</xdr:row>
      <xdr:rowOff>151217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2019300" y="16046548"/>
          <a:ext cx="889000" cy="4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35320</xdr:rowOff>
    </xdr:from>
    <xdr:to>
      <xdr:col>15</xdr:col>
      <xdr:colOff>101600</xdr:colOff>
      <xdr:row>95</xdr:row>
      <xdr:rowOff>136920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128047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641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101698</xdr:rowOff>
    </xdr:from>
    <xdr:to>
      <xdr:col>10</xdr:col>
      <xdr:colOff>114300</xdr:colOff>
      <xdr:row>94</xdr:row>
      <xdr:rowOff>141909</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046548"/>
          <a:ext cx="889000" cy="21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95627</xdr:rowOff>
    </xdr:from>
    <xdr:to>
      <xdr:col>10</xdr:col>
      <xdr:colOff>165100</xdr:colOff>
      <xdr:row>95</xdr:row>
      <xdr:rowOff>25777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16904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30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5624</xdr:rowOff>
    </xdr:from>
    <xdr:to>
      <xdr:col>6</xdr:col>
      <xdr:colOff>38100</xdr:colOff>
      <xdr:row>96</xdr:row>
      <xdr:rowOff>107224</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98351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63111" y="1655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154443</xdr:rowOff>
    </xdr:from>
    <xdr:to>
      <xdr:col>24</xdr:col>
      <xdr:colOff>114300</xdr:colOff>
      <xdr:row>93</xdr:row>
      <xdr:rowOff>84593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59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5870</xdr:rowOff>
    </xdr:from>
    <xdr:ext cx="599010"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577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5973</xdr:rowOff>
    </xdr:from>
    <xdr:to>
      <xdr:col>20</xdr:col>
      <xdr:colOff>38100</xdr:colOff>
      <xdr:row>94</xdr:row>
      <xdr:rowOff>107573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12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124100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497795" y="1589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100417</xdr:rowOff>
    </xdr:from>
    <xdr:to>
      <xdr:col>15</xdr:col>
      <xdr:colOff>101600</xdr:colOff>
      <xdr:row>94</xdr:row>
      <xdr:rowOff>30567</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04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47094</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08795" y="15820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50898</xdr:rowOff>
    </xdr:from>
    <xdr:to>
      <xdr:col>10</xdr:col>
      <xdr:colOff>165100</xdr:colOff>
      <xdr:row>93</xdr:row>
      <xdr:rowOff>152498</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599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169025</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19795" y="15770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91109</xdr:rowOff>
    </xdr:from>
    <xdr:to>
      <xdr:col>6</xdr:col>
      <xdr:colOff>38100</xdr:colOff>
      <xdr:row>95</xdr:row>
      <xdr:rowOff>21259</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20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37786</xdr:rowOff>
    </xdr:from>
    <xdr:ext cx="599010"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30795" y="1598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136522</xdr:rowOff>
    </xdr:from>
    <xdr:to>
      <xdr:col>54</xdr:col>
      <xdr:colOff>189865</xdr:colOff>
      <xdr:row>39</xdr:row>
      <xdr:rowOff>8465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80022"/>
          <a:ext cx="1270" cy="141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12292</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8465</xdr:rowOff>
    </xdr:from>
    <xdr:to>
      <xdr:col>55</xdr:col>
      <xdr:colOff>88900</xdr:colOff>
      <xdr:row>39</xdr:row>
      <xdr:rowOff>8465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9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83199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5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136522</xdr:rowOff>
    </xdr:from>
    <xdr:to>
      <xdr:col>55</xdr:col>
      <xdr:colOff>88900</xdr:colOff>
      <xdr:row>30</xdr:row>
      <xdr:rowOff>136522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8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39861</xdr:rowOff>
    </xdr:from>
    <xdr:to>
      <xdr:col>55</xdr:col>
      <xdr:colOff>0</xdr:colOff>
      <xdr:row>34</xdr:row>
      <xdr:rowOff>126094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5869161"/>
          <a:ext cx="838200" cy="8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59340</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23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80913</xdr:rowOff>
    </xdr:from>
    <xdr:to>
      <xdr:col>55</xdr:col>
      <xdr:colOff>50800</xdr:colOff>
      <xdr:row>37</xdr:row>
      <xdr:rowOff>11063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2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39861</xdr:rowOff>
    </xdr:from>
    <xdr:to>
      <xdr:col>50</xdr:col>
      <xdr:colOff>114300</xdr:colOff>
      <xdr:row>34</xdr:row>
      <xdr:rowOff>115912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5869161"/>
          <a:ext cx="889000" cy="7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122020</xdr:rowOff>
    </xdr:from>
    <xdr:to>
      <xdr:col>50</xdr:col>
      <xdr:colOff>165100</xdr:colOff>
      <xdr:row>37</xdr:row>
      <xdr:rowOff>52170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43297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38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115912</xdr:rowOff>
    </xdr:from>
    <xdr:to>
      <xdr:col>45</xdr:col>
      <xdr:colOff>177800</xdr:colOff>
      <xdr:row>35</xdr:row>
      <xdr:rowOff>37145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5945212"/>
          <a:ext cx="889000" cy="9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134565</xdr:rowOff>
    </xdr:from>
    <xdr:to>
      <xdr:col>46</xdr:col>
      <xdr:colOff>38100</xdr:colOff>
      <xdr:row>37</xdr:row>
      <xdr:rowOff>64715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0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55842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39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98899</xdr:rowOff>
    </xdr:from>
    <xdr:to>
      <xdr:col>41</xdr:col>
      <xdr:colOff>50800</xdr:colOff>
      <xdr:row>35</xdr:row>
      <xdr:rowOff>37145</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5585299"/>
          <a:ext cx="889000" cy="45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20023</xdr:rowOff>
    </xdr:from>
    <xdr:to>
      <xdr:col>41</xdr:col>
      <xdr:colOff>101600</xdr:colOff>
      <xdr:row>37</xdr:row>
      <xdr:rowOff>121623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112750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5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105094</xdr:rowOff>
    </xdr:from>
    <xdr:to>
      <xdr:col>36</xdr:col>
      <xdr:colOff>165100</xdr:colOff>
      <xdr:row>35</xdr:row>
      <xdr:rowOff>35244</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93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26371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02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75294</xdr:rowOff>
    </xdr:from>
    <xdr:to>
      <xdr:col>55</xdr:col>
      <xdr:colOff>50800</xdr:colOff>
      <xdr:row>35</xdr:row>
      <xdr:rowOff>5444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590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98171</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75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160511</xdr:rowOff>
    </xdr:from>
    <xdr:to>
      <xdr:col>50</xdr:col>
      <xdr:colOff>165100</xdr:colOff>
      <xdr:row>34</xdr:row>
      <xdr:rowOff>90661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81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107188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559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65112</xdr:rowOff>
    </xdr:from>
    <xdr:to>
      <xdr:col>46</xdr:col>
      <xdr:colOff>38100</xdr:colOff>
      <xdr:row>34</xdr:row>
      <xdr:rowOff>166712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589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11789</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5669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157795</xdr:rowOff>
    </xdr:from>
    <xdr:to>
      <xdr:col>41</xdr:col>
      <xdr:colOff>101600</xdr:colOff>
      <xdr:row>35</xdr:row>
      <xdr:rowOff>87945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9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104472</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576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48099</xdr:rowOff>
    </xdr:from>
    <xdr:to>
      <xdr:col>36</xdr:col>
      <xdr:colOff>165100</xdr:colOff>
      <xdr:row>32</xdr:row>
      <xdr:rowOff>149699</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553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166226</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530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104284</xdr:rowOff>
    </xdr:from>
    <xdr:to>
      <xdr:col>54</xdr:col>
      <xdr:colOff>189865</xdr:colOff>
      <xdr:row>58</xdr:row>
      <xdr:rowOff>153723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505334"/>
          <a:ext cx="1270" cy="159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157550</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153723</xdr:rowOff>
    </xdr:from>
    <xdr:to>
      <xdr:col>55</xdr:col>
      <xdr:colOff>88900</xdr:colOff>
      <xdr:row>58</xdr:row>
      <xdr:rowOff>153723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9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50961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28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104284</xdr:rowOff>
    </xdr:from>
    <xdr:to>
      <xdr:col>55</xdr:col>
      <xdr:colOff>88900</xdr:colOff>
      <xdr:row>49</xdr:row>
      <xdr:rowOff>104284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50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67897</xdr:rowOff>
    </xdr:from>
    <xdr:to>
      <xdr:col>55</xdr:col>
      <xdr:colOff>0</xdr:colOff>
      <xdr:row>56</xdr:row>
      <xdr:rowOff>148014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669097"/>
          <a:ext cx="838200" cy="8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7744</xdr:rowOff>
    </xdr:from>
    <xdr:ext cx="599010"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608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29317</xdr:rowOff>
    </xdr:from>
    <xdr:to>
      <xdr:col>55</xdr:col>
      <xdr:colOff>50800</xdr:colOff>
      <xdr:row>56</xdr:row>
      <xdr:rowOff>130917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3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148014</xdr:rowOff>
    </xdr:from>
    <xdr:to>
      <xdr:col>50</xdr:col>
      <xdr:colOff>114300</xdr:colOff>
      <xdr:row>57</xdr:row>
      <xdr:rowOff>161848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9749214"/>
          <a:ext cx="889000" cy="18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133052</xdr:rowOff>
    </xdr:from>
    <xdr:to>
      <xdr:col>50</xdr:col>
      <xdr:colOff>165100</xdr:colOff>
      <xdr:row>57</xdr:row>
      <xdr:rowOff>63202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3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54329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82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161848</xdr:rowOff>
    </xdr:from>
    <xdr:to>
      <xdr:col>45</xdr:col>
      <xdr:colOff>177800</xdr:colOff>
      <xdr:row>58</xdr:row>
      <xdr:rowOff>32879</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934498"/>
          <a:ext cx="889000" cy="4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157007</xdr:rowOff>
    </xdr:from>
    <xdr:to>
      <xdr:col>46</xdr:col>
      <xdr:colOff>38100</xdr:colOff>
      <xdr:row>57</xdr:row>
      <xdr:rowOff>87157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103684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53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152512</xdr:rowOff>
    </xdr:from>
    <xdr:to>
      <xdr:col>41</xdr:col>
      <xdr:colOff>50800</xdr:colOff>
      <xdr:row>58</xdr:row>
      <xdr:rowOff>32879</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925162"/>
          <a:ext cx="889000" cy="5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15941</xdr:rowOff>
    </xdr:from>
    <xdr:to>
      <xdr:col>41</xdr:col>
      <xdr:colOff>101600</xdr:colOff>
      <xdr:row>57</xdr:row>
      <xdr:rowOff>117541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134068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56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169556</xdr:rowOff>
    </xdr:from>
    <xdr:to>
      <xdr:col>36</xdr:col>
      <xdr:colOff>165100</xdr:colOff>
      <xdr:row>57</xdr:row>
      <xdr:rowOff>99706</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116233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54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17097</xdr:rowOff>
    </xdr:from>
    <xdr:to>
      <xdr:col>55</xdr:col>
      <xdr:colOff>50800</xdr:colOff>
      <xdr:row>56</xdr:row>
      <xdr:rowOff>118697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61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39974</xdr:rowOff>
    </xdr:from>
    <xdr:ext cx="599010"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46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97214</xdr:rowOff>
    </xdr:from>
    <xdr:to>
      <xdr:col>50</xdr:col>
      <xdr:colOff>165100</xdr:colOff>
      <xdr:row>57</xdr:row>
      <xdr:rowOff>27364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69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43891</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39795" y="947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111048</xdr:rowOff>
    </xdr:from>
    <xdr:to>
      <xdr:col>46</xdr:col>
      <xdr:colOff>38100</xdr:colOff>
      <xdr:row>58</xdr:row>
      <xdr:rowOff>41198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88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32325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97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153529</xdr:rowOff>
    </xdr:from>
    <xdr:to>
      <xdr:col>41</xdr:col>
      <xdr:colOff>101600</xdr:colOff>
      <xdr:row>58</xdr:row>
      <xdr:rowOff>83679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92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74806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1001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101712</xdr:rowOff>
    </xdr:from>
    <xdr:to>
      <xdr:col>36</xdr:col>
      <xdr:colOff>165100</xdr:colOff>
      <xdr:row>58</xdr:row>
      <xdr:rowOff>31862</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87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22989</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96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79818</xdr:rowOff>
    </xdr:from>
    <xdr:to>
      <xdr:col>54</xdr:col>
      <xdr:colOff>189865</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081318"/>
          <a:ext cx="1270" cy="156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26495</xdr:rowOff>
    </xdr:from>
    <xdr:ext cx="599010"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185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79818</xdr:rowOff>
    </xdr:from>
    <xdr:to>
      <xdr:col>55</xdr:col>
      <xdr:colOff>88900</xdr:colOff>
      <xdr:row>70</xdr:row>
      <xdr:rowOff>79818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0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154048</xdr:rowOff>
    </xdr:from>
    <xdr:to>
      <xdr:col>55</xdr:col>
      <xdr:colOff>0</xdr:colOff>
      <xdr:row>79</xdr:row>
      <xdr:rowOff>51972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9639300" y="13184248"/>
          <a:ext cx="838200" cy="41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59253</xdr:rowOff>
    </xdr:from>
    <xdr:ext cx="534377"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089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36376</xdr:rowOff>
    </xdr:from>
    <xdr:to>
      <xdr:col>55</xdr:col>
      <xdr:colOff>50800</xdr:colOff>
      <xdr:row>77</xdr:row>
      <xdr:rowOff>137976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2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154048</xdr:rowOff>
    </xdr:from>
    <xdr:to>
      <xdr:col>50</xdr:col>
      <xdr:colOff>114300</xdr:colOff>
      <xdr:row>78</xdr:row>
      <xdr:rowOff>46529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8750300" y="13184248"/>
          <a:ext cx="889000" cy="23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22344</xdr:rowOff>
    </xdr:from>
    <xdr:to>
      <xdr:col>50</xdr:col>
      <xdr:colOff>165100</xdr:colOff>
      <xdr:row>77</xdr:row>
      <xdr:rowOff>123944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22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115071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31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46529</xdr:rowOff>
    </xdr:from>
    <xdr:to>
      <xdr:col>45</xdr:col>
      <xdr:colOff>177800</xdr:colOff>
      <xdr:row>78</xdr:row>
      <xdr:rowOff>147974</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7861300" y="13419629"/>
          <a:ext cx="889000" cy="10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5700</xdr:rowOff>
    </xdr:from>
    <xdr:to>
      <xdr:col>46</xdr:col>
      <xdr:colOff>38100</xdr:colOff>
      <xdr:row>77</xdr:row>
      <xdr:rowOff>107300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2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123827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98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135161</xdr:rowOff>
    </xdr:from>
    <xdr:to>
      <xdr:col>41</xdr:col>
      <xdr:colOff>50800</xdr:colOff>
      <xdr:row>78</xdr:row>
      <xdr:rowOff>147974</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972300" y="13508261"/>
          <a:ext cx="889000" cy="1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75107</xdr:rowOff>
    </xdr:from>
    <xdr:to>
      <xdr:col>41</xdr:col>
      <xdr:colOff>101600</xdr:colOff>
      <xdr:row>78</xdr:row>
      <xdr:rowOff>5257</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2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21784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05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104586</xdr:rowOff>
    </xdr:from>
    <xdr:to>
      <xdr:col>36</xdr:col>
      <xdr:colOff>165100</xdr:colOff>
      <xdr:row>78</xdr:row>
      <xdr:rowOff>34736</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3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51263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08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1172</xdr:rowOff>
    </xdr:from>
    <xdr:to>
      <xdr:col>55</xdr:col>
      <xdr:colOff>50800</xdr:colOff>
      <xdr:row>79</xdr:row>
      <xdr:rowOff>102772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354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87549</xdr:rowOff>
    </xdr:from>
    <xdr:ext cx="469744"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346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103248</xdr:rowOff>
    </xdr:from>
    <xdr:to>
      <xdr:col>50</xdr:col>
      <xdr:colOff>165100</xdr:colOff>
      <xdr:row>77</xdr:row>
      <xdr:rowOff>33398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31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49924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372111" y="129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167179</xdr:rowOff>
    </xdr:from>
    <xdr:to>
      <xdr:col>46</xdr:col>
      <xdr:colOff>38100</xdr:colOff>
      <xdr:row>78</xdr:row>
      <xdr:rowOff>97329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336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88456</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483111" y="1346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97174</xdr:rowOff>
    </xdr:from>
    <xdr:to>
      <xdr:col>41</xdr:col>
      <xdr:colOff>101600</xdr:colOff>
      <xdr:row>79</xdr:row>
      <xdr:rowOff>27324</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347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18451</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594111" y="1356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84361</xdr:rowOff>
    </xdr:from>
    <xdr:to>
      <xdr:col>36</xdr:col>
      <xdr:colOff>165100</xdr:colOff>
      <xdr:row>79</xdr:row>
      <xdr:rowOff>14511</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345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5638</xdr:rowOff>
    </xdr:from>
    <xdr:ext cx="534377"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05111" y="1355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a:extLst>
            <a:ext uri="{FF2B5EF4-FFF2-40B4-BE49-F238E27FC236}">
              <a16:creationId xmlns:a16="http://schemas.microsoft.com/office/drawing/2014/main" id="{00000000-0008-0000-06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23113</xdr:rowOff>
    </xdr:from>
    <xdr:to>
      <xdr:col>54</xdr:col>
      <xdr:colOff>189865</xdr:colOff>
      <xdr:row>99</xdr:row>
      <xdr:rowOff>67185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10475595" y="15625063"/>
          <a:ext cx="1270" cy="141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71012</xdr:rowOff>
    </xdr:from>
    <xdr:ext cx="469744" cy="259045"/>
    <xdr:sp macro="" textlink="">
      <xdr:nvSpPr>
        <xdr:cNvPr id="470" name="普通建設事業費 （ うち更新整備　）最小値テキスト">
          <a:extLst>
            <a:ext uri="{FF2B5EF4-FFF2-40B4-BE49-F238E27FC236}">
              <a16:creationId xmlns:a16="http://schemas.microsoft.com/office/drawing/2014/main" id="{00000000-0008-0000-0600-0000D6010000}"/>
            </a:ext>
          </a:extLst>
        </xdr:cNvPr>
        <xdr:cNvSpPr txBox="1"/>
      </xdr:nvSpPr>
      <xdr:spPr>
        <a:xfrm>
          <a:off x="10528300" y="1704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67185</xdr:rowOff>
    </xdr:from>
    <xdr:to>
      <xdr:col>55</xdr:col>
      <xdr:colOff>88900</xdr:colOff>
      <xdr:row>99</xdr:row>
      <xdr:rowOff>67185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704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141240</xdr:rowOff>
    </xdr:from>
    <xdr:ext cx="599010" cy="259045"/>
    <xdr:sp macro="" textlink="">
      <xdr:nvSpPr>
        <xdr:cNvPr id="472" name="普通建設事業費 （ うち更新整備　）最大値テキスト">
          <a:extLst>
            <a:ext uri="{FF2B5EF4-FFF2-40B4-BE49-F238E27FC236}">
              <a16:creationId xmlns:a16="http://schemas.microsoft.com/office/drawing/2014/main" id="{00000000-0008-0000-0600-0000D8010000}"/>
            </a:ext>
          </a:extLst>
        </xdr:cNvPr>
        <xdr:cNvSpPr txBox="1"/>
      </xdr:nvSpPr>
      <xdr:spPr>
        <a:xfrm>
          <a:off x="10528300" y="154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23113</xdr:rowOff>
    </xdr:from>
    <xdr:to>
      <xdr:col>55</xdr:col>
      <xdr:colOff>88900</xdr:colOff>
      <xdr:row>91</xdr:row>
      <xdr:rowOff>23113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0388600" y="1562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130359</xdr:rowOff>
    </xdr:from>
    <xdr:to>
      <xdr:col>55</xdr:col>
      <xdr:colOff>0</xdr:colOff>
      <xdr:row>97</xdr:row>
      <xdr:rowOff>160891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9639300" y="16589559"/>
          <a:ext cx="838200" cy="20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32531</xdr:rowOff>
    </xdr:from>
    <xdr:ext cx="599010" cy="259045"/>
    <xdr:sp macro="" textlink="">
      <xdr:nvSpPr>
        <xdr:cNvPr id="475" name="普通建設事業費 （ うち更新整備　）平均値テキスト">
          <a:extLst>
            <a:ext uri="{FF2B5EF4-FFF2-40B4-BE49-F238E27FC236}">
              <a16:creationId xmlns:a16="http://schemas.microsoft.com/office/drawing/2014/main" id="{00000000-0008-0000-0600-0000DB010000}"/>
            </a:ext>
          </a:extLst>
        </xdr:cNvPr>
        <xdr:cNvSpPr txBox="1"/>
      </xdr:nvSpPr>
      <xdr:spPr>
        <a:xfrm>
          <a:off x="10528300" y="166631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54104</xdr:rowOff>
    </xdr:from>
    <xdr:to>
      <xdr:col>55</xdr:col>
      <xdr:colOff>50800</xdr:colOff>
      <xdr:row>97</xdr:row>
      <xdr:rowOff>155704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10426700" y="1668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160891</xdr:rowOff>
    </xdr:from>
    <xdr:to>
      <xdr:col>50</xdr:col>
      <xdr:colOff>114300</xdr:colOff>
      <xdr:row>98</xdr:row>
      <xdr:rowOff>88940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8750300" y="16791541"/>
          <a:ext cx="889000" cy="9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140750</xdr:rowOff>
    </xdr:from>
    <xdr:to>
      <xdr:col>50</xdr:col>
      <xdr:colOff>165100</xdr:colOff>
      <xdr:row>98</xdr:row>
      <xdr:rowOff>70900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95885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62027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6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88940</xdr:rowOff>
    </xdr:from>
    <xdr:to>
      <xdr:col>45</xdr:col>
      <xdr:colOff>177800</xdr:colOff>
      <xdr:row>98</xdr:row>
      <xdr:rowOff>101583</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7861300" y="16891040"/>
          <a:ext cx="889000" cy="1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170647</xdr:rowOff>
    </xdr:from>
    <xdr:to>
      <xdr:col>46</xdr:col>
      <xdr:colOff>38100</xdr:colOff>
      <xdr:row>98</xdr:row>
      <xdr:rowOff>100797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8699500" y="1680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117324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57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83852</xdr:rowOff>
    </xdr:from>
    <xdr:to>
      <xdr:col>41</xdr:col>
      <xdr:colOff>50800</xdr:colOff>
      <xdr:row>98</xdr:row>
      <xdr:rowOff>101583</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6972300" y="16885952"/>
          <a:ext cx="889000" cy="1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8331</xdr:rowOff>
    </xdr:from>
    <xdr:to>
      <xdr:col>41</xdr:col>
      <xdr:colOff>101600</xdr:colOff>
      <xdr:row>98</xdr:row>
      <xdr:rowOff>109931</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7810500" y="168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126458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8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154591</xdr:rowOff>
    </xdr:from>
    <xdr:to>
      <xdr:col>36</xdr:col>
      <xdr:colOff>165100</xdr:colOff>
      <xdr:row>98</xdr:row>
      <xdr:rowOff>84741</xdr:rowOff>
    </xdr:to>
    <xdr:sp macro="" textlink="">
      <xdr:nvSpPr>
        <xdr:cNvPr id="486" name="フローチャート: 判断 485">
          <a:extLst>
            <a:ext uri="{FF2B5EF4-FFF2-40B4-BE49-F238E27FC236}">
              <a16:creationId xmlns:a16="http://schemas.microsoft.com/office/drawing/2014/main" id="{00000000-0008-0000-0600-0000E6010000}"/>
            </a:ext>
          </a:extLst>
        </xdr:cNvPr>
        <xdr:cNvSpPr/>
      </xdr:nvSpPr>
      <xdr:spPr>
        <a:xfrm>
          <a:off x="6921500" y="1678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101268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6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79559</xdr:rowOff>
    </xdr:from>
    <xdr:to>
      <xdr:col>55</xdr:col>
      <xdr:colOff>50800</xdr:colOff>
      <xdr:row>97</xdr:row>
      <xdr:rowOff>9709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10426700" y="1653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102436</xdr:rowOff>
    </xdr:from>
    <xdr:ext cx="599010" cy="259045"/>
    <xdr:sp macro="" textlink="">
      <xdr:nvSpPr>
        <xdr:cNvPr id="494" name="普通建設事業費 （ うち更新整備　）該当値テキスト">
          <a:extLst>
            <a:ext uri="{FF2B5EF4-FFF2-40B4-BE49-F238E27FC236}">
              <a16:creationId xmlns:a16="http://schemas.microsoft.com/office/drawing/2014/main" id="{00000000-0008-0000-0600-0000EE010000}"/>
            </a:ext>
          </a:extLst>
        </xdr:cNvPr>
        <xdr:cNvSpPr txBox="1"/>
      </xdr:nvSpPr>
      <xdr:spPr>
        <a:xfrm>
          <a:off x="10528300" y="1639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110091</xdr:rowOff>
    </xdr:from>
    <xdr:to>
      <xdr:col>50</xdr:col>
      <xdr:colOff>165100</xdr:colOff>
      <xdr:row>98</xdr:row>
      <xdr:rowOff>40241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9588500" y="1674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56768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9372111" y="1651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38140</xdr:rowOff>
    </xdr:from>
    <xdr:to>
      <xdr:col>46</xdr:col>
      <xdr:colOff>38100</xdr:colOff>
      <xdr:row>98</xdr:row>
      <xdr:rowOff>139740</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8699500" y="168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130867</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8483111" y="1693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50783</xdr:rowOff>
    </xdr:from>
    <xdr:to>
      <xdr:col>41</xdr:col>
      <xdr:colOff>101600</xdr:colOff>
      <xdr:row>98</xdr:row>
      <xdr:rowOff>152383</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7810500" y="1685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143510</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7594111" y="1694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33052</xdr:rowOff>
    </xdr:from>
    <xdr:to>
      <xdr:col>36</xdr:col>
      <xdr:colOff>165100</xdr:colOff>
      <xdr:row>98</xdr:row>
      <xdr:rowOff>134652</xdr:rowOff>
    </xdr:to>
    <xdr:sp macro="" textlink="">
      <xdr:nvSpPr>
        <xdr:cNvPr id="501" name="楕円 500">
          <a:extLst>
            <a:ext uri="{FF2B5EF4-FFF2-40B4-BE49-F238E27FC236}">
              <a16:creationId xmlns:a16="http://schemas.microsoft.com/office/drawing/2014/main" id="{00000000-0008-0000-0600-0000F5010000}"/>
            </a:ext>
          </a:extLst>
        </xdr:cNvPr>
        <xdr:cNvSpPr/>
      </xdr:nvSpPr>
      <xdr:spPr>
        <a:xfrm>
          <a:off x="6921500" y="1683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125779</xdr:rowOff>
    </xdr:from>
    <xdr:ext cx="534377"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6705111" y="169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a:extLst>
            <a:ext uri="{FF2B5EF4-FFF2-40B4-BE49-F238E27FC236}">
              <a16:creationId xmlns:a16="http://schemas.microsoft.com/office/drawing/2014/main" id="{00000000-0008-0000-06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9681</xdr:rowOff>
    </xdr:from>
    <xdr:to>
      <xdr:col>85</xdr:col>
      <xdr:colOff>126364</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6317595" y="5324631"/>
          <a:ext cx="1269" cy="1460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9" name="災害復旧事業費最小値テキスト">
          <a:extLst>
            <a:ext uri="{FF2B5EF4-FFF2-40B4-BE49-F238E27FC236}">
              <a16:creationId xmlns:a16="http://schemas.microsoft.com/office/drawing/2014/main" id="{00000000-0008-0000-0600-00001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127808</xdr:rowOff>
    </xdr:from>
    <xdr:ext cx="599010" cy="259045"/>
    <xdr:sp macro="" textlink="">
      <xdr:nvSpPr>
        <xdr:cNvPr id="531" name="災害復旧事業費最大値テキスト">
          <a:extLst>
            <a:ext uri="{FF2B5EF4-FFF2-40B4-BE49-F238E27FC236}">
              <a16:creationId xmlns:a16="http://schemas.microsoft.com/office/drawing/2014/main" id="{00000000-0008-0000-0600-000013020000}"/>
            </a:ext>
          </a:extLst>
        </xdr:cNvPr>
        <xdr:cNvSpPr txBox="1"/>
      </xdr:nvSpPr>
      <xdr:spPr>
        <a:xfrm>
          <a:off x="16370300" y="509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9681</xdr:rowOff>
    </xdr:from>
    <xdr:to>
      <xdr:col>86</xdr:col>
      <xdr:colOff>25400</xdr:colOff>
      <xdr:row>31</xdr:row>
      <xdr:rowOff>9681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6230600" y="532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96832</xdr:rowOff>
    </xdr:from>
    <xdr:to>
      <xdr:col>85</xdr:col>
      <xdr:colOff>127000</xdr:colOff>
      <xdr:row>39</xdr:row>
      <xdr:rowOff>78609</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5481300" y="6611932"/>
          <a:ext cx="838200" cy="15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133592</xdr:rowOff>
    </xdr:from>
    <xdr:ext cx="469744" cy="259045"/>
    <xdr:sp macro="" textlink="">
      <xdr:nvSpPr>
        <xdr:cNvPr id="534" name="災害復旧事業費平均値テキスト">
          <a:extLst>
            <a:ext uri="{FF2B5EF4-FFF2-40B4-BE49-F238E27FC236}">
              <a16:creationId xmlns:a16="http://schemas.microsoft.com/office/drawing/2014/main" id="{00000000-0008-0000-0600-000016020000}"/>
            </a:ext>
          </a:extLst>
        </xdr:cNvPr>
        <xdr:cNvSpPr txBox="1"/>
      </xdr:nvSpPr>
      <xdr:spPr>
        <a:xfrm>
          <a:off x="16370300" y="6477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110715</xdr:rowOff>
    </xdr:from>
    <xdr:to>
      <xdr:col>85</xdr:col>
      <xdr:colOff>177800</xdr:colOff>
      <xdr:row>39</xdr:row>
      <xdr:rowOff>40865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6268700" y="662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96832</xdr:rowOff>
    </xdr:from>
    <xdr:to>
      <xdr:col>81</xdr:col>
      <xdr:colOff>50800</xdr:colOff>
      <xdr:row>38</xdr:row>
      <xdr:rowOff>110058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4592300" y="6611932"/>
          <a:ext cx="889000" cy="1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93091</xdr:rowOff>
    </xdr:from>
    <xdr:to>
      <xdr:col>81</xdr:col>
      <xdr:colOff>101600</xdr:colOff>
      <xdr:row>39</xdr:row>
      <xdr:rowOff>23241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5430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14368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70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143826</xdr:rowOff>
    </xdr:from>
    <xdr:to>
      <xdr:col>76</xdr:col>
      <xdr:colOff>114300</xdr:colOff>
      <xdr:row>38</xdr:row>
      <xdr:rowOff>110058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3703300" y="6487476"/>
          <a:ext cx="889000" cy="13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89988</xdr:rowOff>
    </xdr:from>
    <xdr:to>
      <xdr:col>76</xdr:col>
      <xdr:colOff>165100</xdr:colOff>
      <xdr:row>39</xdr:row>
      <xdr:rowOff>20138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4541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11265</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669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125364</xdr:rowOff>
    </xdr:from>
    <xdr:to>
      <xdr:col>71</xdr:col>
      <xdr:colOff>177800</xdr:colOff>
      <xdr:row>37</xdr:row>
      <xdr:rowOff>143826</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814300" y="6469014"/>
          <a:ext cx="889000" cy="1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76991</xdr:rowOff>
    </xdr:from>
    <xdr:to>
      <xdr:col>72</xdr:col>
      <xdr:colOff>38100</xdr:colOff>
      <xdr:row>39</xdr:row>
      <xdr:rowOff>7141</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3652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169718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68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68250</xdr:rowOff>
    </xdr:from>
    <xdr:to>
      <xdr:col>67</xdr:col>
      <xdr:colOff>101600</xdr:colOff>
      <xdr:row>38</xdr:row>
      <xdr:rowOff>169850</xdr:rowOff>
    </xdr:to>
    <xdr:sp macro="" textlink="">
      <xdr:nvSpPr>
        <xdr:cNvPr id="545" name="フローチャート: 判断 544">
          <a:extLst>
            <a:ext uri="{FF2B5EF4-FFF2-40B4-BE49-F238E27FC236}">
              <a16:creationId xmlns:a16="http://schemas.microsoft.com/office/drawing/2014/main" id="{00000000-0008-0000-0600-000021020000}"/>
            </a:ext>
          </a:extLst>
        </xdr:cNvPr>
        <xdr:cNvSpPr/>
      </xdr:nvSpPr>
      <xdr:spPr>
        <a:xfrm>
          <a:off x="12763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160977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67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27809</xdr:rowOff>
    </xdr:from>
    <xdr:to>
      <xdr:col>85</xdr:col>
      <xdr:colOff>177800</xdr:colOff>
      <xdr:row>39</xdr:row>
      <xdr:rowOff>129409</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6268700" y="671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114186</xdr:rowOff>
    </xdr:from>
    <xdr:ext cx="469744" cy="259045"/>
    <xdr:sp macro="" textlink="">
      <xdr:nvSpPr>
        <xdr:cNvPr id="553" name="災害復旧事業費該当値テキスト">
          <a:extLst>
            <a:ext uri="{FF2B5EF4-FFF2-40B4-BE49-F238E27FC236}">
              <a16:creationId xmlns:a16="http://schemas.microsoft.com/office/drawing/2014/main" id="{00000000-0008-0000-0600-000029020000}"/>
            </a:ext>
          </a:extLst>
        </xdr:cNvPr>
        <xdr:cNvSpPr txBox="1"/>
      </xdr:nvSpPr>
      <xdr:spPr>
        <a:xfrm>
          <a:off x="16370300" y="662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46032</xdr:rowOff>
    </xdr:from>
    <xdr:to>
      <xdr:col>81</xdr:col>
      <xdr:colOff>101600</xdr:colOff>
      <xdr:row>38</xdr:row>
      <xdr:rowOff>147632</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5430500" y="65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164159</xdr:rowOff>
    </xdr:from>
    <xdr:ext cx="534377"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214111" y="633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59258</xdr:rowOff>
    </xdr:from>
    <xdr:to>
      <xdr:col>76</xdr:col>
      <xdr:colOff>165100</xdr:colOff>
      <xdr:row>38</xdr:row>
      <xdr:rowOff>160858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4541500" y="657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5935</xdr:rowOff>
    </xdr:from>
    <xdr:ext cx="534377"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325111" y="634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93026</xdr:rowOff>
    </xdr:from>
    <xdr:to>
      <xdr:col>72</xdr:col>
      <xdr:colOff>38100</xdr:colOff>
      <xdr:row>38</xdr:row>
      <xdr:rowOff>23175</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3652500" y="64366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39703</xdr:rowOff>
    </xdr:from>
    <xdr:ext cx="534377"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436111" y="621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74564</xdr:rowOff>
    </xdr:from>
    <xdr:to>
      <xdr:col>67</xdr:col>
      <xdr:colOff>101600</xdr:colOff>
      <xdr:row>38</xdr:row>
      <xdr:rowOff>4714</xdr:rowOff>
    </xdr:to>
    <xdr:sp macro="" textlink="">
      <xdr:nvSpPr>
        <xdr:cNvPr id="560" name="楕円 559">
          <a:extLst>
            <a:ext uri="{FF2B5EF4-FFF2-40B4-BE49-F238E27FC236}">
              <a16:creationId xmlns:a16="http://schemas.microsoft.com/office/drawing/2014/main" id="{00000000-0008-0000-0600-000030020000}"/>
            </a:ext>
          </a:extLst>
        </xdr:cNvPr>
        <xdr:cNvSpPr/>
      </xdr:nvSpPr>
      <xdr:spPr>
        <a:xfrm>
          <a:off x="12763500" y="641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21241</xdr:rowOff>
    </xdr:from>
    <xdr:ext cx="534377"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547111" y="619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a:extLst>
            <a:ext uri="{FF2B5EF4-FFF2-40B4-BE49-F238E27FC236}">
              <a16:creationId xmlns:a16="http://schemas.microsoft.com/office/drawing/2014/main" id="{00000000-0008-0000-06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a:extLst>
            <a:ext uri="{FF2B5EF4-FFF2-40B4-BE49-F238E27FC236}">
              <a16:creationId xmlns:a16="http://schemas.microsoft.com/office/drawing/2014/main" id="{00000000-0008-0000-0600-00004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a:extLst>
            <a:ext uri="{FF2B5EF4-FFF2-40B4-BE49-F238E27FC236}">
              <a16:creationId xmlns:a16="http://schemas.microsoft.com/office/drawing/2014/main" id="{00000000-0008-0000-0600-00004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a:extLst>
            <a:ext uri="{FF2B5EF4-FFF2-40B4-BE49-F238E27FC236}">
              <a16:creationId xmlns:a16="http://schemas.microsoft.com/office/drawing/2014/main" id="{00000000-0008-0000-0600-00004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a:extLst>
            <a:ext uri="{FF2B5EF4-FFF2-40B4-BE49-F238E27FC236}">
              <a16:creationId xmlns:a16="http://schemas.microsoft.com/office/drawing/2014/main" id="{00000000-0008-0000-0600-00005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公債費グラフ枠">
          <a:extLst>
            <a:ext uri="{FF2B5EF4-FFF2-40B4-BE49-F238E27FC236}">
              <a16:creationId xmlns:a16="http://schemas.microsoft.com/office/drawing/2014/main" id="{00000000-0008-0000-06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158380</xdr:rowOff>
    </xdr:from>
    <xdr:to>
      <xdr:col>85</xdr:col>
      <xdr:colOff>126364</xdr:colOff>
      <xdr:row>79</xdr:row>
      <xdr:rowOff>158141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6317595" y="12159880"/>
          <a:ext cx="1269" cy="1542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161968</xdr:rowOff>
    </xdr:from>
    <xdr:ext cx="534377" cy="259045"/>
    <xdr:sp macro="" textlink="">
      <xdr:nvSpPr>
        <xdr:cNvPr id="638" name="公債費最小値テキスト">
          <a:extLst>
            <a:ext uri="{FF2B5EF4-FFF2-40B4-BE49-F238E27FC236}">
              <a16:creationId xmlns:a16="http://schemas.microsoft.com/office/drawing/2014/main" id="{00000000-0008-0000-0600-00007E020000}"/>
            </a:ext>
          </a:extLst>
        </xdr:cNvPr>
        <xdr:cNvSpPr txBox="1"/>
      </xdr:nvSpPr>
      <xdr:spPr>
        <a:xfrm>
          <a:off x="16370300" y="1370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158141</xdr:rowOff>
    </xdr:from>
    <xdr:to>
      <xdr:col>86</xdr:col>
      <xdr:colOff>25400</xdr:colOff>
      <xdr:row>79</xdr:row>
      <xdr:rowOff>158141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370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105057</xdr:rowOff>
    </xdr:from>
    <xdr:ext cx="599010" cy="259045"/>
    <xdr:sp macro="" textlink="">
      <xdr:nvSpPr>
        <xdr:cNvPr id="640" name="公債費最大値テキスト">
          <a:extLst>
            <a:ext uri="{FF2B5EF4-FFF2-40B4-BE49-F238E27FC236}">
              <a16:creationId xmlns:a16="http://schemas.microsoft.com/office/drawing/2014/main" id="{00000000-0008-0000-0600-000080020000}"/>
            </a:ext>
          </a:extLst>
        </xdr:cNvPr>
        <xdr:cNvSpPr txBox="1"/>
      </xdr:nvSpPr>
      <xdr:spPr>
        <a:xfrm>
          <a:off x="16370300" y="1193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158380</xdr:rowOff>
    </xdr:from>
    <xdr:to>
      <xdr:col>86</xdr:col>
      <xdr:colOff>25400</xdr:colOff>
      <xdr:row>70</xdr:row>
      <xdr:rowOff>158380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6230600" y="1215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25553</xdr:rowOff>
    </xdr:from>
    <xdr:to>
      <xdr:col>85</xdr:col>
      <xdr:colOff>127000</xdr:colOff>
      <xdr:row>73</xdr:row>
      <xdr:rowOff>74408</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5481300" y="12541403"/>
          <a:ext cx="838200" cy="4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120209</xdr:rowOff>
    </xdr:from>
    <xdr:ext cx="534377" cy="259045"/>
    <xdr:sp macro="" textlink="">
      <xdr:nvSpPr>
        <xdr:cNvPr id="643" name="公債費平均値テキスト">
          <a:extLst>
            <a:ext uri="{FF2B5EF4-FFF2-40B4-BE49-F238E27FC236}">
              <a16:creationId xmlns:a16="http://schemas.microsoft.com/office/drawing/2014/main" id="{00000000-0008-0000-0600-000083020000}"/>
            </a:ext>
          </a:extLst>
        </xdr:cNvPr>
        <xdr:cNvSpPr txBox="1"/>
      </xdr:nvSpPr>
      <xdr:spPr>
        <a:xfrm>
          <a:off x="16370300" y="12978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141783</xdr:rowOff>
    </xdr:from>
    <xdr:to>
      <xdr:col>85</xdr:col>
      <xdr:colOff>177800</xdr:colOff>
      <xdr:row>76</xdr:row>
      <xdr:rowOff>71934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6268700" y="130005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74408</xdr:rowOff>
    </xdr:from>
    <xdr:to>
      <xdr:col>81</xdr:col>
      <xdr:colOff>50800</xdr:colOff>
      <xdr:row>73</xdr:row>
      <xdr:rowOff>104811</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4592300" y="12590258"/>
          <a:ext cx="889000" cy="3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140956</xdr:rowOff>
    </xdr:from>
    <xdr:to>
      <xdr:col>81</xdr:col>
      <xdr:colOff>101600</xdr:colOff>
      <xdr:row>76</xdr:row>
      <xdr:rowOff>71106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54305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62233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0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104811</xdr:rowOff>
    </xdr:from>
    <xdr:to>
      <xdr:col>76</xdr:col>
      <xdr:colOff>114300</xdr:colOff>
      <xdr:row>73</xdr:row>
      <xdr:rowOff>112681</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3703300" y="12620661"/>
          <a:ext cx="889000" cy="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144809</xdr:rowOff>
    </xdr:from>
    <xdr:to>
      <xdr:col>76</xdr:col>
      <xdr:colOff>165100</xdr:colOff>
      <xdr:row>76</xdr:row>
      <xdr:rowOff>74960</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4541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66087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0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112681</xdr:rowOff>
    </xdr:from>
    <xdr:to>
      <xdr:col>71</xdr:col>
      <xdr:colOff>177800</xdr:colOff>
      <xdr:row>73</xdr:row>
      <xdr:rowOff>129805</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flipV="1">
          <a:off x="12814300" y="12628531"/>
          <a:ext cx="889000" cy="1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155673</xdr:rowOff>
    </xdr:from>
    <xdr:to>
      <xdr:col>72</xdr:col>
      <xdr:colOff>38100</xdr:colOff>
      <xdr:row>76</xdr:row>
      <xdr:rowOff>85823</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3652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76950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12112</xdr:rowOff>
    </xdr:from>
    <xdr:to>
      <xdr:col>67</xdr:col>
      <xdr:colOff>101600</xdr:colOff>
      <xdr:row>76</xdr:row>
      <xdr:rowOff>113712</xdr:rowOff>
    </xdr:to>
    <xdr:sp macro="" textlink="">
      <xdr:nvSpPr>
        <xdr:cNvPr id="654" name="フローチャート: 判断 653">
          <a:extLst>
            <a:ext uri="{FF2B5EF4-FFF2-40B4-BE49-F238E27FC236}">
              <a16:creationId xmlns:a16="http://schemas.microsoft.com/office/drawing/2014/main" id="{00000000-0008-0000-0600-00008E020000}"/>
            </a:ext>
          </a:extLst>
        </xdr:cNvPr>
        <xdr:cNvSpPr/>
      </xdr:nvSpPr>
      <xdr:spPr>
        <a:xfrm>
          <a:off x="12763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104839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1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146203</xdr:rowOff>
    </xdr:from>
    <xdr:to>
      <xdr:col>85</xdr:col>
      <xdr:colOff>177800</xdr:colOff>
      <xdr:row>73</xdr:row>
      <xdr:rowOff>76353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6268700" y="1249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169080</xdr:rowOff>
    </xdr:from>
    <xdr:ext cx="599010" cy="259045"/>
    <xdr:sp macro="" textlink="">
      <xdr:nvSpPr>
        <xdr:cNvPr id="662" name="公債費該当値テキスト">
          <a:extLst>
            <a:ext uri="{FF2B5EF4-FFF2-40B4-BE49-F238E27FC236}">
              <a16:creationId xmlns:a16="http://schemas.microsoft.com/office/drawing/2014/main" id="{00000000-0008-0000-0600-000096020000}"/>
            </a:ext>
          </a:extLst>
        </xdr:cNvPr>
        <xdr:cNvSpPr txBox="1"/>
      </xdr:nvSpPr>
      <xdr:spPr>
        <a:xfrm>
          <a:off x="16370300" y="12342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23608</xdr:rowOff>
    </xdr:from>
    <xdr:to>
      <xdr:col>81</xdr:col>
      <xdr:colOff>101600</xdr:colOff>
      <xdr:row>73</xdr:row>
      <xdr:rowOff>125208</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5430500" y="1253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141735</xdr:rowOff>
    </xdr:from>
    <xdr:ext cx="599010"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5181795" y="12314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54011</xdr:rowOff>
    </xdr:from>
    <xdr:to>
      <xdr:col>76</xdr:col>
      <xdr:colOff>165100</xdr:colOff>
      <xdr:row>73</xdr:row>
      <xdr:rowOff>155611</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4541500" y="1256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688</xdr:rowOff>
    </xdr:from>
    <xdr:ext cx="599010"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4292795" y="1234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61881</xdr:rowOff>
    </xdr:from>
    <xdr:to>
      <xdr:col>72</xdr:col>
      <xdr:colOff>38100</xdr:colOff>
      <xdr:row>73</xdr:row>
      <xdr:rowOff>163481</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3652500" y="1257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8558</xdr:rowOff>
    </xdr:from>
    <xdr:ext cx="599010"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3403795" y="1235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79005</xdr:rowOff>
    </xdr:from>
    <xdr:to>
      <xdr:col>67</xdr:col>
      <xdr:colOff>101600</xdr:colOff>
      <xdr:row>74</xdr:row>
      <xdr:rowOff>9155</xdr:rowOff>
    </xdr:to>
    <xdr:sp macro="" textlink="">
      <xdr:nvSpPr>
        <xdr:cNvPr id="669" name="楕円 668">
          <a:extLst>
            <a:ext uri="{FF2B5EF4-FFF2-40B4-BE49-F238E27FC236}">
              <a16:creationId xmlns:a16="http://schemas.microsoft.com/office/drawing/2014/main" id="{00000000-0008-0000-0600-00009D020000}"/>
            </a:ext>
          </a:extLst>
        </xdr:cNvPr>
        <xdr:cNvSpPr/>
      </xdr:nvSpPr>
      <xdr:spPr>
        <a:xfrm>
          <a:off x="12763500" y="125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25682</xdr:rowOff>
    </xdr:from>
    <xdr:ext cx="599010"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514795" y="123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6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117687</xdr:rowOff>
    </xdr:from>
    <xdr:to>
      <xdr:col>85</xdr:col>
      <xdr:colOff>126364</xdr:colOff>
      <xdr:row>98</xdr:row>
      <xdr:rowOff>130679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719637"/>
          <a:ext cx="1269" cy="121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134506</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69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130679</xdr:rowOff>
    </xdr:from>
    <xdr:to>
      <xdr:col>86</xdr:col>
      <xdr:colOff>25400</xdr:colOff>
      <xdr:row>98</xdr:row>
      <xdr:rowOff>130679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693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64364</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49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117687</xdr:rowOff>
    </xdr:from>
    <xdr:to>
      <xdr:col>86</xdr:col>
      <xdr:colOff>25400</xdr:colOff>
      <xdr:row>91</xdr:row>
      <xdr:rowOff>117687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71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123241</xdr:rowOff>
    </xdr:from>
    <xdr:to>
      <xdr:col>85</xdr:col>
      <xdr:colOff>127000</xdr:colOff>
      <xdr:row>97</xdr:row>
      <xdr:rowOff>131660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5481300" y="16753891"/>
          <a:ext cx="838200" cy="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75714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706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97287</xdr:rowOff>
    </xdr:from>
    <xdr:to>
      <xdr:col>85</xdr:col>
      <xdr:colOff>177800</xdr:colOff>
      <xdr:row>98</xdr:row>
      <xdr:rowOff>27437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7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155814</xdr:rowOff>
    </xdr:from>
    <xdr:to>
      <xdr:col>81</xdr:col>
      <xdr:colOff>50800</xdr:colOff>
      <xdr:row>97</xdr:row>
      <xdr:rowOff>131660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4592300" y="16443564"/>
          <a:ext cx="889000" cy="3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101245</xdr:rowOff>
    </xdr:from>
    <xdr:to>
      <xdr:col>81</xdr:col>
      <xdr:colOff>101600</xdr:colOff>
      <xdr:row>98</xdr:row>
      <xdr:rowOff>31395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22522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2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155814</xdr:rowOff>
    </xdr:from>
    <xdr:to>
      <xdr:col>76</xdr:col>
      <xdr:colOff>114300</xdr:colOff>
      <xdr:row>98</xdr:row>
      <xdr:rowOff>49851</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3703300" y="16443564"/>
          <a:ext cx="889000" cy="40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118332</xdr:rowOff>
    </xdr:from>
    <xdr:to>
      <xdr:col>76</xdr:col>
      <xdr:colOff>165100</xdr:colOff>
      <xdr:row>98</xdr:row>
      <xdr:rowOff>48482</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39609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4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49851</xdr:rowOff>
    </xdr:from>
    <xdr:to>
      <xdr:col>71</xdr:col>
      <xdr:colOff>177800</xdr:colOff>
      <xdr:row>98</xdr:row>
      <xdr:rowOff>82401</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851951"/>
          <a:ext cx="889000" cy="3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135139</xdr:rowOff>
    </xdr:from>
    <xdr:to>
      <xdr:col>72</xdr:col>
      <xdr:colOff>38100</xdr:colOff>
      <xdr:row>98</xdr:row>
      <xdr:rowOff>65289</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81816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5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10632</xdr:rowOff>
    </xdr:from>
    <xdr:to>
      <xdr:col>67</xdr:col>
      <xdr:colOff>101600</xdr:colOff>
      <xdr:row>98</xdr:row>
      <xdr:rowOff>112232</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128759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72441</xdr:rowOff>
    </xdr:from>
    <xdr:to>
      <xdr:col>85</xdr:col>
      <xdr:colOff>177800</xdr:colOff>
      <xdr:row>98</xdr:row>
      <xdr:rowOff>2591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70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95318</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55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80860</xdr:rowOff>
    </xdr:from>
    <xdr:to>
      <xdr:col>81</xdr:col>
      <xdr:colOff>101600</xdr:colOff>
      <xdr:row>98</xdr:row>
      <xdr:rowOff>11010</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7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27537</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648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105014</xdr:rowOff>
    </xdr:from>
    <xdr:to>
      <xdr:col>76</xdr:col>
      <xdr:colOff>165100</xdr:colOff>
      <xdr:row>96</xdr:row>
      <xdr:rowOff>35164</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39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51691</xdr:rowOff>
    </xdr:from>
    <xdr:ext cx="599010"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292795" y="1616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170501</xdr:rowOff>
    </xdr:from>
    <xdr:to>
      <xdr:col>72</xdr:col>
      <xdr:colOff>38100</xdr:colOff>
      <xdr:row>98</xdr:row>
      <xdr:rowOff>100651</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80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91778</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689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31601</xdr:rowOff>
    </xdr:from>
    <xdr:to>
      <xdr:col>67</xdr:col>
      <xdr:colOff>101600</xdr:colOff>
      <xdr:row>98</xdr:row>
      <xdr:rowOff>133201</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83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124328</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692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a:extLst>
            <a:ext uri="{FF2B5EF4-FFF2-40B4-BE49-F238E27FC236}">
              <a16:creationId xmlns:a16="http://schemas.microsoft.com/office/drawing/2014/main" id="{00000000-0008-0000-06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29149</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2159595" y="5515549"/>
          <a:ext cx="1269" cy="1139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投資及び出資金最小値テキスト">
          <a:extLst>
            <a:ext uri="{FF2B5EF4-FFF2-40B4-BE49-F238E27FC236}">
              <a16:creationId xmlns:a16="http://schemas.microsoft.com/office/drawing/2014/main" id="{00000000-0008-0000-06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147276</xdr:rowOff>
    </xdr:from>
    <xdr:ext cx="534377" cy="259045"/>
    <xdr:sp macro="" textlink="">
      <xdr:nvSpPr>
        <xdr:cNvPr id="750" name="投資及び出資金最大値テキスト">
          <a:extLst>
            <a:ext uri="{FF2B5EF4-FFF2-40B4-BE49-F238E27FC236}">
              <a16:creationId xmlns:a16="http://schemas.microsoft.com/office/drawing/2014/main" id="{00000000-0008-0000-0600-0000EE020000}"/>
            </a:ext>
          </a:extLst>
        </xdr:cNvPr>
        <xdr:cNvSpPr txBox="1"/>
      </xdr:nvSpPr>
      <xdr:spPr>
        <a:xfrm>
          <a:off x="22212300" y="52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29149</xdr:rowOff>
    </xdr:from>
    <xdr:to>
      <xdr:col>116</xdr:col>
      <xdr:colOff>152400</xdr:colOff>
      <xdr:row>32</xdr:row>
      <xdr:rowOff>29149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551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71955</xdr:rowOff>
    </xdr:from>
    <xdr:ext cx="469744" cy="259045"/>
    <xdr:sp macro="" textlink="">
      <xdr:nvSpPr>
        <xdr:cNvPr id="753" name="投資及び出資金平均値テキスト">
          <a:extLst>
            <a:ext uri="{FF2B5EF4-FFF2-40B4-BE49-F238E27FC236}">
              <a16:creationId xmlns:a16="http://schemas.microsoft.com/office/drawing/2014/main" id="{00000000-0008-0000-0600-0000F1020000}"/>
            </a:ext>
          </a:extLst>
        </xdr:cNvPr>
        <xdr:cNvSpPr txBox="1"/>
      </xdr:nvSpPr>
      <xdr:spPr>
        <a:xfrm>
          <a:off x="22212300" y="6244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49078</xdr:rowOff>
    </xdr:from>
    <xdr:to>
      <xdr:col>116</xdr:col>
      <xdr:colOff>114300</xdr:colOff>
      <xdr:row>37</xdr:row>
      <xdr:rowOff>150678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2110700" y="639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163886</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0434300" y="6336086"/>
          <a:ext cx="889000" cy="31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76693</xdr:rowOff>
    </xdr:from>
    <xdr:to>
      <xdr:col>112</xdr:col>
      <xdr:colOff>38100</xdr:colOff>
      <xdr:row>38</xdr:row>
      <xdr:rowOff>6843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1272500" y="642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23370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19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163886</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19545300" y="6336086"/>
          <a:ext cx="889000" cy="31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4409</xdr:rowOff>
    </xdr:from>
    <xdr:to>
      <xdr:col>107</xdr:col>
      <xdr:colOff>101600</xdr:colOff>
      <xdr:row>37</xdr:row>
      <xdr:rowOff>106009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0383500" y="634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97136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440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139380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656300" y="6654480"/>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116058</xdr:rowOff>
    </xdr:from>
    <xdr:to>
      <xdr:col>102</xdr:col>
      <xdr:colOff>165100</xdr:colOff>
      <xdr:row>38</xdr:row>
      <xdr:rowOff>46208</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9494500" y="64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62735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2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125202</xdr:rowOff>
    </xdr:from>
    <xdr:to>
      <xdr:col>98</xdr:col>
      <xdr:colOff>38100</xdr:colOff>
      <xdr:row>38</xdr:row>
      <xdr:rowOff>55352</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8605500" y="64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71879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24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2" name="投資及び出資金該当値テキスト">
          <a:extLst>
            <a:ext uri="{FF2B5EF4-FFF2-40B4-BE49-F238E27FC236}">
              <a16:creationId xmlns:a16="http://schemas.microsoft.com/office/drawing/2014/main" id="{00000000-0008-0000-0600-000004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113086</xdr:rowOff>
    </xdr:from>
    <xdr:to>
      <xdr:col>107</xdr:col>
      <xdr:colOff>101600</xdr:colOff>
      <xdr:row>37</xdr:row>
      <xdr:rowOff>43236</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0383500" y="628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59763</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199428" y="606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88580</xdr:rowOff>
    </xdr:from>
    <xdr:to>
      <xdr:col>98</xdr:col>
      <xdr:colOff>38100</xdr:colOff>
      <xdr:row>39</xdr:row>
      <xdr:rowOff>18730</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8605500" y="66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9857</xdr:rowOff>
    </xdr:from>
    <xdr:ext cx="249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531650" y="6696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144226</xdr:rowOff>
    </xdr:from>
    <xdr:to>
      <xdr:col>116</xdr:col>
      <xdr:colOff>62864</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888176"/>
          <a:ext cx="1269" cy="119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90903</xdr:rowOff>
    </xdr:from>
    <xdr:ext cx="534377"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6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144226</xdr:rowOff>
    </xdr:from>
    <xdr:to>
      <xdr:col>116</xdr:col>
      <xdr:colOff>152400</xdr:colOff>
      <xdr:row>51</xdr:row>
      <xdr:rowOff>144226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88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167967</xdr:rowOff>
    </xdr:from>
    <xdr:ext cx="469744"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769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145090</xdr:rowOff>
    </xdr:from>
    <xdr:to>
      <xdr:col>116</xdr:col>
      <xdr:colOff>114300</xdr:colOff>
      <xdr:row>58</xdr:row>
      <xdr:rowOff>75240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91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112126</xdr:rowOff>
    </xdr:from>
    <xdr:to>
      <xdr:col>112</xdr:col>
      <xdr:colOff>38100</xdr:colOff>
      <xdr:row>58</xdr:row>
      <xdr:rowOff>42276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58803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66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129865</xdr:rowOff>
    </xdr:from>
    <xdr:to>
      <xdr:col>107</xdr:col>
      <xdr:colOff>101600</xdr:colOff>
      <xdr:row>58</xdr:row>
      <xdr:rowOff>60015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76542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150896</xdr:rowOff>
    </xdr:from>
    <xdr:to>
      <xdr:col>102</xdr:col>
      <xdr:colOff>165100</xdr:colOff>
      <xdr:row>58</xdr:row>
      <xdr:rowOff>81046</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97573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42357</xdr:rowOff>
    </xdr:from>
    <xdr:to>
      <xdr:col>98</xdr:col>
      <xdr:colOff>38100</xdr:colOff>
      <xdr:row>57</xdr:row>
      <xdr:rowOff>143957</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160484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83258</xdr:rowOff>
    </xdr:from>
    <xdr:to>
      <xdr:col>116</xdr:col>
      <xdr:colOff>62864</xdr:colOff>
      <xdr:row>79</xdr:row>
      <xdr:rowOff>56100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256208"/>
          <a:ext cx="1269" cy="134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59927</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60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56100</xdr:rowOff>
    </xdr:from>
    <xdr:to>
      <xdr:col>116</xdr:col>
      <xdr:colOff>152400</xdr:colOff>
      <xdr:row>79</xdr:row>
      <xdr:rowOff>56100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60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29935</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203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83258</xdr:rowOff>
    </xdr:from>
    <xdr:to>
      <xdr:col>116</xdr:col>
      <xdr:colOff>152400</xdr:colOff>
      <xdr:row>71</xdr:row>
      <xdr:rowOff>83258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25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101958</xdr:rowOff>
    </xdr:from>
    <xdr:to>
      <xdr:col>116</xdr:col>
      <xdr:colOff>63500</xdr:colOff>
      <xdr:row>71</xdr:row>
      <xdr:rowOff>135745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2274908"/>
          <a:ext cx="838200" cy="3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121688</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980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143261</xdr:rowOff>
    </xdr:from>
    <xdr:to>
      <xdr:col>116</xdr:col>
      <xdr:colOff>114300</xdr:colOff>
      <xdr:row>76</xdr:row>
      <xdr:rowOff>73411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300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135745</xdr:rowOff>
    </xdr:from>
    <xdr:to>
      <xdr:col>111</xdr:col>
      <xdr:colOff>177800</xdr:colOff>
      <xdr:row>71</xdr:row>
      <xdr:rowOff>151290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230869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110503</xdr:rowOff>
    </xdr:from>
    <xdr:to>
      <xdr:col>112</xdr:col>
      <xdr:colOff>38100</xdr:colOff>
      <xdr:row>75</xdr:row>
      <xdr:rowOff>40653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79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31780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89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151290</xdr:rowOff>
    </xdr:from>
    <xdr:to>
      <xdr:col>107</xdr:col>
      <xdr:colOff>50800</xdr:colOff>
      <xdr:row>72</xdr:row>
      <xdr:rowOff>6449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2324240"/>
          <a:ext cx="889000" cy="2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93152</xdr:rowOff>
    </xdr:from>
    <xdr:to>
      <xdr:col>107</xdr:col>
      <xdr:colOff>101600</xdr:colOff>
      <xdr:row>75</xdr:row>
      <xdr:rowOff>23302</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7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14429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87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167749</xdr:rowOff>
    </xdr:from>
    <xdr:to>
      <xdr:col>102</xdr:col>
      <xdr:colOff>114300</xdr:colOff>
      <xdr:row>72</xdr:row>
      <xdr:rowOff>6449</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656300" y="12340699"/>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81265</xdr:rowOff>
    </xdr:from>
    <xdr:to>
      <xdr:col>102</xdr:col>
      <xdr:colOff>165100</xdr:colOff>
      <xdr:row>75</xdr:row>
      <xdr:rowOff>11415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76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2542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86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83939</xdr:rowOff>
    </xdr:from>
    <xdr:to>
      <xdr:col>98</xdr:col>
      <xdr:colOff>38100</xdr:colOff>
      <xdr:row>75</xdr:row>
      <xdr:rowOff>14089</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77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5216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8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51158</xdr:rowOff>
    </xdr:from>
    <xdr:to>
      <xdr:col>116</xdr:col>
      <xdr:colOff>114300</xdr:colOff>
      <xdr:row>71</xdr:row>
      <xdr:rowOff>152758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2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156936</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15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84945</xdr:rowOff>
    </xdr:from>
    <xdr:to>
      <xdr:col>112</xdr:col>
      <xdr:colOff>38100</xdr:colOff>
      <xdr:row>72</xdr:row>
      <xdr:rowOff>15095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25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31622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203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100490</xdr:rowOff>
    </xdr:from>
    <xdr:to>
      <xdr:col>107</xdr:col>
      <xdr:colOff>101600</xdr:colOff>
      <xdr:row>72</xdr:row>
      <xdr:rowOff>30640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227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47167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204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127099</xdr:rowOff>
    </xdr:from>
    <xdr:to>
      <xdr:col>102</xdr:col>
      <xdr:colOff>165100</xdr:colOff>
      <xdr:row>72</xdr:row>
      <xdr:rowOff>57249</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30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73776</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207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116949</xdr:rowOff>
    </xdr:from>
    <xdr:to>
      <xdr:col>98</xdr:col>
      <xdr:colOff>38100</xdr:colOff>
      <xdr:row>72</xdr:row>
      <xdr:rowOff>47099</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28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63626</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20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補助費等について、法適用の企業会計への繰出金が要因となり、類似団体平均を大きく上回っている。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普通建設事業費（うち新規整備）ついて、令和５年度は東和児童クラブの建設や令和４年度から繰り越した沖家室シーサイドキャンプ場、地家室園地拠点施設の建設により、類似団体平均を上回っ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ていたが令和６年度は大きな事業がなかったため、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下回った。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普通建設事業費（うち更新整備）について、令和６年度はＢ＆Ｇ海洋センタープールや、長浦スポーツ海浜スクエアグラウンド人口芝等の大きな改修事業があったため、類似団体平均を上回った。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山口県周防大島町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13,537
13,410
138.10
16,484,783
15,838,344
565,565
8,914,724
15,759,214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16637</xdr:rowOff>
    </xdr:from>
    <xdr:to>
      <xdr:col>24</xdr:col>
      <xdr:colOff>62865</xdr:colOff>
      <xdr:row>39</xdr:row>
      <xdr:rowOff>70358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60137"/>
          <a:ext cx="1270" cy="1596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74185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70358</xdr:rowOff>
    </xdr:from>
    <xdr:to>
      <xdr:col>24</xdr:col>
      <xdr:colOff>152400</xdr:colOff>
      <xdr:row>39</xdr:row>
      <xdr:rowOff>70358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6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134764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3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16637</xdr:rowOff>
    </xdr:from>
    <xdr:to>
      <xdr:col>24</xdr:col>
      <xdr:colOff>152400</xdr:colOff>
      <xdr:row>30</xdr:row>
      <xdr:rowOff>16637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6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82169</xdr:rowOff>
    </xdr:from>
    <xdr:to>
      <xdr:col>24</xdr:col>
      <xdr:colOff>63500</xdr:colOff>
      <xdr:row>38</xdr:row>
      <xdr:rowOff>86360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40019"/>
          <a:ext cx="838200" cy="86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108094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8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129667</xdr:rowOff>
    </xdr:from>
    <xdr:to>
      <xdr:col>24</xdr:col>
      <xdr:colOff>114300</xdr:colOff>
      <xdr:row>36</xdr:row>
      <xdr:rowOff>59817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86360</xdr:rowOff>
    </xdr:from>
    <xdr:to>
      <xdr:col>19</xdr:col>
      <xdr:colOff>177800</xdr:colOff>
      <xdr:row>38</xdr:row>
      <xdr:rowOff>166751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601460"/>
          <a:ext cx="8890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79375</xdr:rowOff>
    </xdr:from>
    <xdr:to>
      <xdr:col>20</xdr:col>
      <xdr:colOff>38100</xdr:colOff>
      <xdr:row>37</xdr:row>
      <xdr:rowOff>9525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26052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2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166751</xdr:rowOff>
    </xdr:from>
    <xdr:to>
      <xdr:col>15</xdr:col>
      <xdr:colOff>50800</xdr:colOff>
      <xdr:row>39</xdr:row>
      <xdr:rowOff>135890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681851"/>
          <a:ext cx="889000" cy="1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118618</xdr:rowOff>
    </xdr:from>
    <xdr:to>
      <xdr:col>15</xdr:col>
      <xdr:colOff>101600</xdr:colOff>
      <xdr:row>37</xdr:row>
      <xdr:rowOff>48768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65295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6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85979</xdr:rowOff>
    </xdr:from>
    <xdr:to>
      <xdr:col>10</xdr:col>
      <xdr:colOff>114300</xdr:colOff>
      <xdr:row>39</xdr:row>
      <xdr:rowOff>135890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772529"/>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165481</xdr:rowOff>
    </xdr:from>
    <xdr:to>
      <xdr:col>10</xdr:col>
      <xdr:colOff>165100</xdr:colOff>
      <xdr:row>37</xdr:row>
      <xdr:rowOff>95631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3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112158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1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7366</xdr:rowOff>
    </xdr:from>
    <xdr:to>
      <xdr:col>6</xdr:col>
      <xdr:colOff>38100</xdr:colOff>
      <xdr:row>37</xdr:row>
      <xdr:rowOff>108966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125493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31369</xdr:rowOff>
    </xdr:from>
    <xdr:to>
      <xdr:col>24</xdr:col>
      <xdr:colOff>114300</xdr:colOff>
      <xdr:row>33</xdr:row>
      <xdr:rowOff>132969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8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54246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4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35560</xdr:rowOff>
    </xdr:from>
    <xdr:to>
      <xdr:col>20</xdr:col>
      <xdr:colOff>38100</xdr:colOff>
      <xdr:row>38</xdr:row>
      <xdr:rowOff>137160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128287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115951</xdr:rowOff>
    </xdr:from>
    <xdr:to>
      <xdr:col>15</xdr:col>
      <xdr:colOff>101600</xdr:colOff>
      <xdr:row>39</xdr:row>
      <xdr:rowOff>46101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37228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2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85090</xdr:rowOff>
    </xdr:from>
    <xdr:to>
      <xdr:col>10</xdr:col>
      <xdr:colOff>165100</xdr:colOff>
      <xdr:row>40</xdr:row>
      <xdr:rowOff>15240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77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40</xdr:row>
      <xdr:rowOff>6367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86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35179</xdr:rowOff>
    </xdr:from>
    <xdr:to>
      <xdr:col>6</xdr:col>
      <xdr:colOff>38100</xdr:colOff>
      <xdr:row>39</xdr:row>
      <xdr:rowOff>136779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72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127906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81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147145</xdr:rowOff>
    </xdr:from>
    <xdr:to>
      <xdr:col>24</xdr:col>
      <xdr:colOff>62865</xdr:colOff>
      <xdr:row>59</xdr:row>
      <xdr:rowOff>4595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19645"/>
          <a:ext cx="1270" cy="140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8422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4595</xdr:rowOff>
    </xdr:from>
    <xdr:to>
      <xdr:col>24</xdr:col>
      <xdr:colOff>152400</xdr:colOff>
      <xdr:row>59</xdr:row>
      <xdr:rowOff>4595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93822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4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1,373,161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147145</xdr:rowOff>
    </xdr:from>
    <xdr:to>
      <xdr:col>24</xdr:col>
      <xdr:colOff>152400</xdr:colOff>
      <xdr:row>50</xdr:row>
      <xdr:rowOff>147145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19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23647</xdr:rowOff>
    </xdr:from>
    <xdr:to>
      <xdr:col>24</xdr:col>
      <xdr:colOff>63500</xdr:colOff>
      <xdr:row>58</xdr:row>
      <xdr:rowOff>37119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67747"/>
          <a:ext cx="838200" cy="1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129553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022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151126</xdr:rowOff>
    </xdr:from>
    <xdr:to>
      <xdr:col>24</xdr:col>
      <xdr:colOff>114300</xdr:colOff>
      <xdr:row>58</xdr:row>
      <xdr:rowOff>81276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96479</xdr:rowOff>
    </xdr:from>
    <xdr:to>
      <xdr:col>19</xdr:col>
      <xdr:colOff>177800</xdr:colOff>
      <xdr:row>58</xdr:row>
      <xdr:rowOff>37119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69129"/>
          <a:ext cx="889000" cy="1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169742</xdr:rowOff>
    </xdr:from>
    <xdr:to>
      <xdr:col>20</xdr:col>
      <xdr:colOff>38100</xdr:colOff>
      <xdr:row>58</xdr:row>
      <xdr:rowOff>99892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91019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35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96479</xdr:rowOff>
    </xdr:from>
    <xdr:to>
      <xdr:col>15</xdr:col>
      <xdr:colOff>50800</xdr:colOff>
      <xdr:row>58</xdr:row>
      <xdr:rowOff>123308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69129"/>
          <a:ext cx="889000" cy="19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20484</xdr:rowOff>
    </xdr:from>
    <xdr:to>
      <xdr:col>15</xdr:col>
      <xdr:colOff>101600</xdr:colOff>
      <xdr:row>58</xdr:row>
      <xdr:rowOff>122084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113211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57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44782</xdr:rowOff>
    </xdr:from>
    <xdr:to>
      <xdr:col>10</xdr:col>
      <xdr:colOff>114300</xdr:colOff>
      <xdr:row>58</xdr:row>
      <xdr:rowOff>123308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88882"/>
          <a:ext cx="889000" cy="7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59553</xdr:rowOff>
    </xdr:from>
    <xdr:to>
      <xdr:col>10</xdr:col>
      <xdr:colOff>165100</xdr:colOff>
      <xdr:row>58</xdr:row>
      <xdr:rowOff>161153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0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6230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7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147472</xdr:rowOff>
    </xdr:from>
    <xdr:to>
      <xdr:col>6</xdr:col>
      <xdr:colOff>38100</xdr:colOff>
      <xdr:row>58</xdr:row>
      <xdr:rowOff>77622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2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94149</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9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144297</xdr:rowOff>
    </xdr:from>
    <xdr:to>
      <xdr:col>24</xdr:col>
      <xdr:colOff>114300</xdr:colOff>
      <xdr:row>58</xdr:row>
      <xdr:rowOff>74447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1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167174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6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157769</xdr:rowOff>
    </xdr:from>
    <xdr:to>
      <xdr:col>20</xdr:col>
      <xdr:colOff>38100</xdr:colOff>
      <xdr:row>58</xdr:row>
      <xdr:rowOff>87919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3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104446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05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45679</xdr:rowOff>
    </xdr:from>
    <xdr:to>
      <xdr:col>15</xdr:col>
      <xdr:colOff>101600</xdr:colOff>
      <xdr:row>57</xdr:row>
      <xdr:rowOff>147279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1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163806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5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72508</xdr:rowOff>
    </xdr:from>
    <xdr:to>
      <xdr:col>10</xdr:col>
      <xdr:colOff>165100</xdr:colOff>
      <xdr:row>59</xdr:row>
      <xdr:rowOff>2658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1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165235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109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165432</xdr:rowOff>
    </xdr:from>
    <xdr:to>
      <xdr:col>6</xdr:col>
      <xdr:colOff>38100</xdr:colOff>
      <xdr:row>58</xdr:row>
      <xdr:rowOff>95582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3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86709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3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84031</xdr:rowOff>
    </xdr:from>
    <xdr:to>
      <xdr:col>24</xdr:col>
      <xdr:colOff>62865</xdr:colOff>
      <xdr:row>79</xdr:row>
      <xdr:rowOff>112376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85531"/>
          <a:ext cx="1270" cy="1571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116203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6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112376</xdr:rowOff>
    </xdr:from>
    <xdr:to>
      <xdr:col>24</xdr:col>
      <xdr:colOff>152400</xdr:colOff>
      <xdr:row>79</xdr:row>
      <xdr:rowOff>112376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5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30708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86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293,114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84031</xdr:rowOff>
    </xdr:from>
    <xdr:to>
      <xdr:col>24</xdr:col>
      <xdr:colOff>152400</xdr:colOff>
      <xdr:row>70</xdr:row>
      <xdr:rowOff>84031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8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35371</xdr:rowOff>
    </xdr:from>
    <xdr:to>
      <xdr:col>24</xdr:col>
      <xdr:colOff>63500</xdr:colOff>
      <xdr:row>72</xdr:row>
      <xdr:rowOff>69052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2379771"/>
          <a:ext cx="838200" cy="3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77668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64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99241</xdr:rowOff>
    </xdr:from>
    <xdr:to>
      <xdr:col>24</xdr:col>
      <xdr:colOff>114300</xdr:colOff>
      <xdr:row>75</xdr:row>
      <xdr:rowOff>29391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7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35371</xdr:rowOff>
    </xdr:from>
    <xdr:to>
      <xdr:col>19</xdr:col>
      <xdr:colOff>177800</xdr:colOff>
      <xdr:row>72</xdr:row>
      <xdr:rowOff>153024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379771"/>
          <a:ext cx="889000" cy="11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43474</xdr:rowOff>
    </xdr:from>
    <xdr:to>
      <xdr:col>20</xdr:col>
      <xdr:colOff>38100</xdr:colOff>
      <xdr:row>75</xdr:row>
      <xdr:rowOff>145074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0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136200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9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153024</xdr:rowOff>
    </xdr:from>
    <xdr:to>
      <xdr:col>15</xdr:col>
      <xdr:colOff>50800</xdr:colOff>
      <xdr:row>73</xdr:row>
      <xdr:rowOff>94186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2497424"/>
          <a:ext cx="889000" cy="11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160136</xdr:rowOff>
    </xdr:from>
    <xdr:to>
      <xdr:col>15</xdr:col>
      <xdr:colOff>101600</xdr:colOff>
      <xdr:row>76</xdr:row>
      <xdr:rowOff>90286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1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81413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11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94186</xdr:rowOff>
    </xdr:from>
    <xdr:to>
      <xdr:col>10</xdr:col>
      <xdr:colOff>114300</xdr:colOff>
      <xdr:row>74</xdr:row>
      <xdr:rowOff>81766</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610036"/>
          <a:ext cx="889000" cy="15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96803</xdr:rowOff>
    </xdr:from>
    <xdr:to>
      <xdr:col>10</xdr:col>
      <xdr:colOff>165100</xdr:colOff>
      <xdr:row>76</xdr:row>
      <xdr:rowOff>26953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95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18080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4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52019</xdr:rowOff>
    </xdr:from>
    <xdr:to>
      <xdr:col>6</xdr:col>
      <xdr:colOff>38100</xdr:colOff>
      <xdr:row>77</xdr:row>
      <xdr:rowOff>153619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144746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4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18252</xdr:rowOff>
    </xdr:from>
    <xdr:to>
      <xdr:col>24</xdr:col>
      <xdr:colOff>114300</xdr:colOff>
      <xdr:row>72</xdr:row>
      <xdr:rowOff>119852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36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41129</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21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156021</xdr:rowOff>
    </xdr:from>
    <xdr:to>
      <xdr:col>20</xdr:col>
      <xdr:colOff>38100</xdr:colOff>
      <xdr:row>72</xdr:row>
      <xdr:rowOff>86171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32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102698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10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102224</xdr:rowOff>
    </xdr:from>
    <xdr:to>
      <xdr:col>15</xdr:col>
      <xdr:colOff>101600</xdr:colOff>
      <xdr:row>73</xdr:row>
      <xdr:rowOff>32374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44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48901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221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43386</xdr:rowOff>
    </xdr:from>
    <xdr:to>
      <xdr:col>10</xdr:col>
      <xdr:colOff>165100</xdr:colOff>
      <xdr:row>73</xdr:row>
      <xdr:rowOff>144986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5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161513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334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30966</xdr:rowOff>
    </xdr:from>
    <xdr:to>
      <xdr:col>6</xdr:col>
      <xdr:colOff>38100</xdr:colOff>
      <xdr:row>74</xdr:row>
      <xdr:rowOff>132566</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71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149093</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493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66903</xdr:rowOff>
    </xdr:from>
    <xdr:to>
      <xdr:col>24</xdr:col>
      <xdr:colOff>62865</xdr:colOff>
      <xdr:row>98</xdr:row>
      <xdr:rowOff>84108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68853"/>
          <a:ext cx="1270" cy="1217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87935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84108</xdr:rowOff>
    </xdr:from>
    <xdr:to>
      <xdr:col>24</xdr:col>
      <xdr:colOff>152400</xdr:colOff>
      <xdr:row>98</xdr:row>
      <xdr:rowOff>84108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13580</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44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354,107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66903</xdr:rowOff>
    </xdr:from>
    <xdr:to>
      <xdr:col>24</xdr:col>
      <xdr:colOff>152400</xdr:colOff>
      <xdr:row>91</xdr:row>
      <xdr:rowOff>66903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159699</xdr:rowOff>
    </xdr:from>
    <xdr:to>
      <xdr:col>24</xdr:col>
      <xdr:colOff>63500</xdr:colOff>
      <xdr:row>94</xdr:row>
      <xdr:rowOff>168432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275999"/>
          <a:ext cx="8382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134292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93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155865</xdr:rowOff>
    </xdr:from>
    <xdr:to>
      <xdr:col>24</xdr:col>
      <xdr:colOff>114300</xdr:colOff>
      <xdr:row>97</xdr:row>
      <xdr:rowOff>86015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61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159699</xdr:rowOff>
    </xdr:from>
    <xdr:to>
      <xdr:col>19</xdr:col>
      <xdr:colOff>177800</xdr:colOff>
      <xdr:row>94</xdr:row>
      <xdr:rowOff>171011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275999"/>
          <a:ext cx="889000" cy="1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161621</xdr:rowOff>
    </xdr:from>
    <xdr:to>
      <xdr:col>20</xdr:col>
      <xdr:colOff>38100</xdr:colOff>
      <xdr:row>97</xdr:row>
      <xdr:rowOff>91771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82898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171011</xdr:rowOff>
    </xdr:from>
    <xdr:to>
      <xdr:col>15</xdr:col>
      <xdr:colOff>50800</xdr:colOff>
      <xdr:row>95</xdr:row>
      <xdr:rowOff>4479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287311"/>
          <a:ext cx="889000" cy="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163427</xdr:rowOff>
    </xdr:from>
    <xdr:to>
      <xdr:col>15</xdr:col>
      <xdr:colOff>101600</xdr:colOff>
      <xdr:row>97</xdr:row>
      <xdr:rowOff>93577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84704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4479</xdr:rowOff>
    </xdr:from>
    <xdr:to>
      <xdr:col>10</xdr:col>
      <xdr:colOff>114300</xdr:colOff>
      <xdr:row>95</xdr:row>
      <xdr:rowOff>51521</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292229"/>
          <a:ext cx="889000" cy="4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170187</xdr:rowOff>
    </xdr:from>
    <xdr:to>
      <xdr:col>10</xdr:col>
      <xdr:colOff>165100</xdr:colOff>
      <xdr:row>97</xdr:row>
      <xdr:rowOff>100337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2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91464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67126</xdr:rowOff>
    </xdr:from>
    <xdr:to>
      <xdr:col>6</xdr:col>
      <xdr:colOff>38100</xdr:colOff>
      <xdr:row>97</xdr:row>
      <xdr:rowOff>168726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9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159853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9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117632</xdr:rowOff>
    </xdr:from>
    <xdr:to>
      <xdr:col>24</xdr:col>
      <xdr:colOff>114300</xdr:colOff>
      <xdr:row>95</xdr:row>
      <xdr:rowOff>47782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23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140509</xdr:rowOff>
    </xdr:from>
    <xdr:ext cx="599010"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085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108899</xdr:rowOff>
    </xdr:from>
    <xdr:to>
      <xdr:col>20</xdr:col>
      <xdr:colOff>38100</xdr:colOff>
      <xdr:row>95</xdr:row>
      <xdr:rowOff>39049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22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55576</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97795" y="1600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120211</xdr:rowOff>
    </xdr:from>
    <xdr:to>
      <xdr:col>15</xdr:col>
      <xdr:colOff>101600</xdr:colOff>
      <xdr:row>95</xdr:row>
      <xdr:rowOff>50361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23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66888</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08795" y="1601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125129</xdr:rowOff>
    </xdr:from>
    <xdr:to>
      <xdr:col>10</xdr:col>
      <xdr:colOff>165100</xdr:colOff>
      <xdr:row>95</xdr:row>
      <xdr:rowOff>55279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24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71806</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19795" y="1601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721</xdr:rowOff>
    </xdr:from>
    <xdr:to>
      <xdr:col>6</xdr:col>
      <xdr:colOff>38100</xdr:colOff>
      <xdr:row>95</xdr:row>
      <xdr:rowOff>102321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28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118848</xdr:rowOff>
    </xdr:from>
    <xdr:ext cx="599010"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30795" y="1606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133071</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8021"/>
          <a:ext cx="1270" cy="120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79748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2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133071</xdr:rowOff>
    </xdr:from>
    <xdr:to>
      <xdr:col>55</xdr:col>
      <xdr:colOff>88900</xdr:colOff>
      <xdr:row>31</xdr:row>
      <xdr:rowOff>133071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8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5021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486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153594</xdr:rowOff>
    </xdr:from>
    <xdr:to>
      <xdr:col>55</xdr:col>
      <xdr:colOff>50800</xdr:colOff>
      <xdr:row>38</xdr:row>
      <xdr:rowOff>83744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9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154280</xdr:rowOff>
    </xdr:from>
    <xdr:to>
      <xdr:col>50</xdr:col>
      <xdr:colOff>165100</xdr:colOff>
      <xdr:row>38</xdr:row>
      <xdr:rowOff>84430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100957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73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145364</xdr:rowOff>
    </xdr:from>
    <xdr:to>
      <xdr:col>46</xdr:col>
      <xdr:colOff>38100</xdr:colOff>
      <xdr:row>38</xdr:row>
      <xdr:rowOff>75515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92041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141935</xdr:rowOff>
    </xdr:from>
    <xdr:to>
      <xdr:col>41</xdr:col>
      <xdr:colOff>101600</xdr:colOff>
      <xdr:row>38</xdr:row>
      <xdr:rowOff>72086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88612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122504</xdr:rowOff>
    </xdr:from>
    <xdr:to>
      <xdr:col>36</xdr:col>
      <xdr:colOff>165100</xdr:colOff>
      <xdr:row>38</xdr:row>
      <xdr:rowOff>52654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69181</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21322</xdr:rowOff>
    </xdr:from>
    <xdr:to>
      <xdr:col>54</xdr:col>
      <xdr:colOff>189865</xdr:colOff>
      <xdr:row>58</xdr:row>
      <xdr:rowOff>56567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936722"/>
          <a:ext cx="1270" cy="106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60394</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56567</xdr:rowOff>
    </xdr:from>
    <xdr:to>
      <xdr:col>55</xdr:col>
      <xdr:colOff>88900</xdr:colOff>
      <xdr:row>58</xdr:row>
      <xdr:rowOff>56567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0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139449</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71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21322</xdr:rowOff>
    </xdr:from>
    <xdr:to>
      <xdr:col>55</xdr:col>
      <xdr:colOff>88900</xdr:colOff>
      <xdr:row>52</xdr:row>
      <xdr:rowOff>21322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93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75249</xdr:rowOff>
    </xdr:from>
    <xdr:to>
      <xdr:col>55</xdr:col>
      <xdr:colOff>0</xdr:colOff>
      <xdr:row>56</xdr:row>
      <xdr:rowOff>133797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676449"/>
          <a:ext cx="838200" cy="5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74290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75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95863</xdr:rowOff>
    </xdr:from>
    <xdr:to>
      <xdr:col>55</xdr:col>
      <xdr:colOff>50800</xdr:colOff>
      <xdr:row>57</xdr:row>
      <xdr:rowOff>26013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75249</xdr:rowOff>
    </xdr:from>
    <xdr:to>
      <xdr:col>50</xdr:col>
      <xdr:colOff>114300</xdr:colOff>
      <xdr:row>56</xdr:row>
      <xdr:rowOff>168737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676449"/>
          <a:ext cx="889000" cy="9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117480</xdr:rowOff>
    </xdr:from>
    <xdr:to>
      <xdr:col>50</xdr:col>
      <xdr:colOff>165100</xdr:colOff>
      <xdr:row>57</xdr:row>
      <xdr:rowOff>47630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38757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168737</xdr:rowOff>
    </xdr:from>
    <xdr:to>
      <xdr:col>45</xdr:col>
      <xdr:colOff>177800</xdr:colOff>
      <xdr:row>57</xdr:row>
      <xdr:rowOff>34430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69937"/>
          <a:ext cx="889000" cy="3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86651</xdr:rowOff>
    </xdr:from>
    <xdr:to>
      <xdr:col>46</xdr:col>
      <xdr:colOff>38100</xdr:colOff>
      <xdr:row>57</xdr:row>
      <xdr:rowOff>16801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33328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6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7793</xdr:rowOff>
    </xdr:from>
    <xdr:to>
      <xdr:col>41</xdr:col>
      <xdr:colOff>50800</xdr:colOff>
      <xdr:row>57</xdr:row>
      <xdr:rowOff>34430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780443"/>
          <a:ext cx="889000" cy="2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100829</xdr:rowOff>
    </xdr:from>
    <xdr:to>
      <xdr:col>41</xdr:col>
      <xdr:colOff>101600</xdr:colOff>
      <xdr:row>57</xdr:row>
      <xdr:rowOff>30979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47506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4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103096</xdr:rowOff>
    </xdr:from>
    <xdr:to>
      <xdr:col>36</xdr:col>
      <xdr:colOff>165100</xdr:colOff>
      <xdr:row>57</xdr:row>
      <xdr:rowOff>33246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49773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82997</xdr:rowOff>
    </xdr:from>
    <xdr:to>
      <xdr:col>55</xdr:col>
      <xdr:colOff>50800</xdr:colOff>
      <xdr:row>57</xdr:row>
      <xdr:rowOff>13147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8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105874</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3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24449</xdr:rowOff>
    </xdr:from>
    <xdr:to>
      <xdr:col>50</xdr:col>
      <xdr:colOff>165100</xdr:colOff>
      <xdr:row>56</xdr:row>
      <xdr:rowOff>126049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2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142576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40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117937</xdr:rowOff>
    </xdr:from>
    <xdr:to>
      <xdr:col>46</xdr:col>
      <xdr:colOff>38100</xdr:colOff>
      <xdr:row>57</xdr:row>
      <xdr:rowOff>48087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1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39214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81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155080</xdr:rowOff>
    </xdr:from>
    <xdr:to>
      <xdr:col>41</xdr:col>
      <xdr:colOff>101600</xdr:colOff>
      <xdr:row>57</xdr:row>
      <xdr:rowOff>85230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5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76357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84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128443</xdr:rowOff>
    </xdr:from>
    <xdr:to>
      <xdr:col>36</xdr:col>
      <xdr:colOff>165100</xdr:colOff>
      <xdr:row>57</xdr:row>
      <xdr:rowOff>58593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49720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2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21481</xdr:rowOff>
    </xdr:from>
    <xdr:to>
      <xdr:col>54</xdr:col>
      <xdr:colOff>189865</xdr:colOff>
      <xdr:row>79</xdr:row>
      <xdr:rowOff>89987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22981"/>
          <a:ext cx="1270" cy="16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93814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89987</xdr:rowOff>
    </xdr:from>
    <xdr:to>
      <xdr:col>55</xdr:col>
      <xdr:colOff>88900</xdr:colOff>
      <xdr:row>79</xdr:row>
      <xdr:rowOff>89987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139608</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21481</xdr:rowOff>
    </xdr:from>
    <xdr:to>
      <xdr:col>55</xdr:col>
      <xdr:colOff>88900</xdr:colOff>
      <xdr:row>70</xdr:row>
      <xdr:rowOff>21481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2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72949</xdr:rowOff>
    </xdr:from>
    <xdr:to>
      <xdr:col>55</xdr:col>
      <xdr:colOff>0</xdr:colOff>
      <xdr:row>78</xdr:row>
      <xdr:rowOff>136634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46049"/>
          <a:ext cx="838200" cy="6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31078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404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52651</xdr:rowOff>
    </xdr:from>
    <xdr:to>
      <xdr:col>55</xdr:col>
      <xdr:colOff>50800</xdr:colOff>
      <xdr:row>78</xdr:row>
      <xdr:rowOff>154251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42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136634</xdr:rowOff>
    </xdr:from>
    <xdr:to>
      <xdr:col>50</xdr:col>
      <xdr:colOff>114300</xdr:colOff>
      <xdr:row>78</xdr:row>
      <xdr:rowOff>141774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509734"/>
          <a:ext cx="889000" cy="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57507</xdr:rowOff>
    </xdr:from>
    <xdr:to>
      <xdr:col>50</xdr:col>
      <xdr:colOff>165100</xdr:colOff>
      <xdr:row>78</xdr:row>
      <xdr:rowOff>159107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4184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138502</xdr:rowOff>
    </xdr:from>
    <xdr:to>
      <xdr:col>45</xdr:col>
      <xdr:colOff>177800</xdr:colOff>
      <xdr:row>78</xdr:row>
      <xdr:rowOff>141774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11602"/>
          <a:ext cx="889000" cy="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56674</xdr:rowOff>
    </xdr:from>
    <xdr:to>
      <xdr:col>46</xdr:col>
      <xdr:colOff>38100</xdr:colOff>
      <xdr:row>78</xdr:row>
      <xdr:rowOff>158274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2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3351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110027</xdr:rowOff>
    </xdr:from>
    <xdr:to>
      <xdr:col>41</xdr:col>
      <xdr:colOff>50800</xdr:colOff>
      <xdr:row>78</xdr:row>
      <xdr:rowOff>138502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483127"/>
          <a:ext cx="889000" cy="2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62886</xdr:rowOff>
    </xdr:from>
    <xdr:to>
      <xdr:col>41</xdr:col>
      <xdr:colOff>101600</xdr:colOff>
      <xdr:row>78</xdr:row>
      <xdr:rowOff>164486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3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9563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21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67715</xdr:rowOff>
    </xdr:from>
    <xdr:to>
      <xdr:col>36</xdr:col>
      <xdr:colOff>165100</xdr:colOff>
      <xdr:row>78</xdr:row>
      <xdr:rowOff>169315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160442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53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22149</xdr:rowOff>
    </xdr:from>
    <xdr:to>
      <xdr:col>55</xdr:col>
      <xdr:colOff>50800</xdr:colOff>
      <xdr:row>78</xdr:row>
      <xdr:rowOff>123749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9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45026</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4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85834</xdr:rowOff>
    </xdr:from>
    <xdr:to>
      <xdr:col>50</xdr:col>
      <xdr:colOff>165100</xdr:colOff>
      <xdr:row>79</xdr:row>
      <xdr:rowOff>15984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5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7111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55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90974</xdr:rowOff>
    </xdr:from>
    <xdr:to>
      <xdr:col>46</xdr:col>
      <xdr:colOff>38100</xdr:colOff>
      <xdr:row>79</xdr:row>
      <xdr:rowOff>21124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6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12251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55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87702</xdr:rowOff>
    </xdr:from>
    <xdr:to>
      <xdr:col>41</xdr:col>
      <xdr:colOff>101600</xdr:colOff>
      <xdr:row>79</xdr:row>
      <xdr:rowOff>17852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6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8979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55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59227</xdr:rowOff>
    </xdr:from>
    <xdr:to>
      <xdr:col>36</xdr:col>
      <xdr:colOff>165100</xdr:colOff>
      <xdr:row>78</xdr:row>
      <xdr:rowOff>160827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3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5904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2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24050</xdr:rowOff>
    </xdr:from>
    <xdr:to>
      <xdr:col>54</xdr:col>
      <xdr:colOff>189865</xdr:colOff>
      <xdr:row>98</xdr:row>
      <xdr:rowOff>57970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54550"/>
          <a:ext cx="1270" cy="140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61797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57970</xdr:rowOff>
    </xdr:from>
    <xdr:to>
      <xdr:col>55</xdr:col>
      <xdr:colOff>88900</xdr:colOff>
      <xdr:row>98</xdr:row>
      <xdr:rowOff>57970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60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142177</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2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178,624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24050</xdr:rowOff>
    </xdr:from>
    <xdr:to>
      <xdr:col>55</xdr:col>
      <xdr:colOff>88900</xdr:colOff>
      <xdr:row>90</xdr:row>
      <xdr:rowOff>24050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43622</xdr:rowOff>
    </xdr:from>
    <xdr:to>
      <xdr:col>55</xdr:col>
      <xdr:colOff>0</xdr:colOff>
      <xdr:row>97</xdr:row>
      <xdr:rowOff>58644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674272"/>
          <a:ext cx="8382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62628</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178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39751</xdr:rowOff>
    </xdr:from>
    <xdr:to>
      <xdr:col>55</xdr:col>
      <xdr:colOff>50800</xdr:colOff>
      <xdr:row>95</xdr:row>
      <xdr:rowOff>141351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2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43622</xdr:rowOff>
    </xdr:from>
    <xdr:to>
      <xdr:col>50</xdr:col>
      <xdr:colOff>114300</xdr:colOff>
      <xdr:row>97</xdr:row>
      <xdr:rowOff>96734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674272"/>
          <a:ext cx="889000" cy="5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136623</xdr:rowOff>
    </xdr:from>
    <xdr:to>
      <xdr:col>50</xdr:col>
      <xdr:colOff>165100</xdr:colOff>
      <xdr:row>96</xdr:row>
      <xdr:rowOff>66773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19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96734</xdr:rowOff>
    </xdr:from>
    <xdr:to>
      <xdr:col>45</xdr:col>
      <xdr:colOff>177800</xdr:colOff>
      <xdr:row>97</xdr:row>
      <xdr:rowOff>108175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727384"/>
          <a:ext cx="889000" cy="1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149861</xdr:rowOff>
    </xdr:from>
    <xdr:to>
      <xdr:col>46</xdr:col>
      <xdr:colOff>38100</xdr:colOff>
      <xdr:row>96</xdr:row>
      <xdr:rowOff>80011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96538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108175</xdr:rowOff>
    </xdr:from>
    <xdr:to>
      <xdr:col>41</xdr:col>
      <xdr:colOff>50800</xdr:colOff>
      <xdr:row>97</xdr:row>
      <xdr:rowOff>108556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73882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167419</xdr:rowOff>
    </xdr:from>
    <xdr:to>
      <xdr:col>41</xdr:col>
      <xdr:colOff>101600</xdr:colOff>
      <xdr:row>96</xdr:row>
      <xdr:rowOff>97569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114096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168911</xdr:rowOff>
    </xdr:from>
    <xdr:to>
      <xdr:col>36</xdr:col>
      <xdr:colOff>165100</xdr:colOff>
      <xdr:row>96</xdr:row>
      <xdr:rowOff>99061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115588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7844</xdr:rowOff>
    </xdr:from>
    <xdr:to>
      <xdr:col>55</xdr:col>
      <xdr:colOff>50800</xdr:colOff>
      <xdr:row>97</xdr:row>
      <xdr:rowOff>109444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3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157721</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61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164272</xdr:rowOff>
    </xdr:from>
    <xdr:to>
      <xdr:col>50</xdr:col>
      <xdr:colOff>165100</xdr:colOff>
      <xdr:row>97</xdr:row>
      <xdr:rowOff>94422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2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85549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71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45934</xdr:rowOff>
    </xdr:from>
    <xdr:to>
      <xdr:col>46</xdr:col>
      <xdr:colOff>38100</xdr:colOff>
      <xdr:row>97</xdr:row>
      <xdr:rowOff>147534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7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138661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6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57375</xdr:rowOff>
    </xdr:from>
    <xdr:to>
      <xdr:col>41</xdr:col>
      <xdr:colOff>101600</xdr:colOff>
      <xdr:row>97</xdr:row>
      <xdr:rowOff>158975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150102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8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57756</xdr:rowOff>
    </xdr:from>
    <xdr:to>
      <xdr:col>36</xdr:col>
      <xdr:colOff>165100</xdr:colOff>
      <xdr:row>97</xdr:row>
      <xdr:rowOff>159356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8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150483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8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132156</xdr:rowOff>
    </xdr:from>
    <xdr:to>
      <xdr:col>85</xdr:col>
      <xdr:colOff>126364</xdr:colOff>
      <xdr:row>39</xdr:row>
      <xdr:rowOff>8575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5656"/>
          <a:ext cx="1269" cy="141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12402</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8575</xdr:rowOff>
    </xdr:from>
    <xdr:to>
      <xdr:col>86</xdr:col>
      <xdr:colOff>25400</xdr:colOff>
      <xdr:row>39</xdr:row>
      <xdr:rowOff>8575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78833</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5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132156</xdr:rowOff>
    </xdr:from>
    <xdr:to>
      <xdr:col>86</xdr:col>
      <xdr:colOff>25400</xdr:colOff>
      <xdr:row>30</xdr:row>
      <xdr:rowOff>132156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108313</xdr:rowOff>
    </xdr:from>
    <xdr:to>
      <xdr:col>85</xdr:col>
      <xdr:colOff>127000</xdr:colOff>
      <xdr:row>37</xdr:row>
      <xdr:rowOff>52466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80513"/>
          <a:ext cx="838200" cy="11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43517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44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20640</xdr:rowOff>
    </xdr:from>
    <xdr:to>
      <xdr:col>85</xdr:col>
      <xdr:colOff>177800</xdr:colOff>
      <xdr:row>36</xdr:row>
      <xdr:rowOff>122240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9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21903</xdr:rowOff>
    </xdr:from>
    <xdr:to>
      <xdr:col>81</xdr:col>
      <xdr:colOff>50800</xdr:colOff>
      <xdr:row>37</xdr:row>
      <xdr:rowOff>52466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365553"/>
          <a:ext cx="889000" cy="3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72075</xdr:rowOff>
    </xdr:from>
    <xdr:to>
      <xdr:col>81</xdr:col>
      <xdr:colOff>101600</xdr:colOff>
      <xdr:row>37</xdr:row>
      <xdr:rowOff>2225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4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18752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1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21903</xdr:rowOff>
    </xdr:from>
    <xdr:to>
      <xdr:col>76</xdr:col>
      <xdr:colOff>114300</xdr:colOff>
      <xdr:row>37</xdr:row>
      <xdr:rowOff>68491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365553"/>
          <a:ext cx="889000" cy="4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127282</xdr:rowOff>
    </xdr:from>
    <xdr:to>
      <xdr:col>76</xdr:col>
      <xdr:colOff>165100</xdr:colOff>
      <xdr:row>37</xdr:row>
      <xdr:rowOff>57432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73959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7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68491</xdr:rowOff>
    </xdr:from>
    <xdr:to>
      <xdr:col>71</xdr:col>
      <xdr:colOff>177800</xdr:colOff>
      <xdr:row>37</xdr:row>
      <xdr:rowOff>94552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12141"/>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101427</xdr:rowOff>
    </xdr:from>
    <xdr:to>
      <xdr:col>72</xdr:col>
      <xdr:colOff>38100</xdr:colOff>
      <xdr:row>37</xdr:row>
      <xdr:rowOff>31577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48104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162052</xdr:rowOff>
    </xdr:from>
    <xdr:to>
      <xdr:col>67</xdr:col>
      <xdr:colOff>101600</xdr:colOff>
      <xdr:row>36</xdr:row>
      <xdr:rowOff>92202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108729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57513</xdr:rowOff>
    </xdr:from>
    <xdr:to>
      <xdr:col>85</xdr:col>
      <xdr:colOff>177800</xdr:colOff>
      <xdr:row>36</xdr:row>
      <xdr:rowOff>159113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2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35940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0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1666</xdr:rowOff>
    </xdr:from>
    <xdr:to>
      <xdr:col>81</xdr:col>
      <xdr:colOff>101600</xdr:colOff>
      <xdr:row>37</xdr:row>
      <xdr:rowOff>103266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4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94393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3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142553</xdr:rowOff>
    </xdr:from>
    <xdr:to>
      <xdr:col>76</xdr:col>
      <xdr:colOff>165100</xdr:colOff>
      <xdr:row>37</xdr:row>
      <xdr:rowOff>72703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1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63830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40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17691</xdr:rowOff>
    </xdr:from>
    <xdr:to>
      <xdr:col>72</xdr:col>
      <xdr:colOff>38100</xdr:colOff>
      <xdr:row>37</xdr:row>
      <xdr:rowOff>119291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6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110418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5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43752</xdr:rowOff>
    </xdr:from>
    <xdr:to>
      <xdr:col>67</xdr:col>
      <xdr:colOff>101600</xdr:colOff>
      <xdr:row>37</xdr:row>
      <xdr:rowOff>145352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8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136479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8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9965</xdr:rowOff>
    </xdr:from>
    <xdr:to>
      <xdr:col>85</xdr:col>
      <xdr:colOff>126364</xdr:colOff>
      <xdr:row>57</xdr:row>
      <xdr:rowOff>56869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82465"/>
          <a:ext cx="1269" cy="124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60696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3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56869</xdr:rowOff>
    </xdr:from>
    <xdr:to>
      <xdr:col>86</xdr:col>
      <xdr:colOff>25400</xdr:colOff>
      <xdr:row>57</xdr:row>
      <xdr:rowOff>56869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2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128092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5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328,376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9965</xdr:rowOff>
    </xdr:from>
    <xdr:to>
      <xdr:col>86</xdr:col>
      <xdr:colOff>25400</xdr:colOff>
      <xdr:row>50</xdr:row>
      <xdr:rowOff>9965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8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164526</xdr:rowOff>
    </xdr:from>
    <xdr:to>
      <xdr:col>85</xdr:col>
      <xdr:colOff>127000</xdr:colOff>
      <xdr:row>57</xdr:row>
      <xdr:rowOff>9791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594276"/>
          <a:ext cx="838200" cy="18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118562</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376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95685</xdr:rowOff>
    </xdr:from>
    <xdr:to>
      <xdr:col>85</xdr:col>
      <xdr:colOff>177800</xdr:colOff>
      <xdr:row>56</xdr:row>
      <xdr:rowOff>25835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2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125971</xdr:rowOff>
    </xdr:from>
    <xdr:to>
      <xdr:col>81</xdr:col>
      <xdr:colOff>50800</xdr:colOff>
      <xdr:row>57</xdr:row>
      <xdr:rowOff>9791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727171"/>
          <a:ext cx="889000" cy="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6663</xdr:rowOff>
    </xdr:from>
    <xdr:to>
      <xdr:col>81</xdr:col>
      <xdr:colOff>101600</xdr:colOff>
      <xdr:row>56</xdr:row>
      <xdr:rowOff>108263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124790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8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125971</xdr:rowOff>
    </xdr:from>
    <xdr:to>
      <xdr:col>76</xdr:col>
      <xdr:colOff>114300</xdr:colOff>
      <xdr:row>57</xdr:row>
      <xdr:rowOff>79564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727171"/>
          <a:ext cx="889000" cy="12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62620</xdr:rowOff>
    </xdr:from>
    <xdr:to>
      <xdr:col>76</xdr:col>
      <xdr:colOff>165100</xdr:colOff>
      <xdr:row>56</xdr:row>
      <xdr:rowOff>164220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9297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165655</xdr:rowOff>
    </xdr:from>
    <xdr:to>
      <xdr:col>71</xdr:col>
      <xdr:colOff>177800</xdr:colOff>
      <xdr:row>57</xdr:row>
      <xdr:rowOff>79564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66855"/>
          <a:ext cx="889000" cy="8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76098</xdr:rowOff>
    </xdr:from>
    <xdr:to>
      <xdr:col>72</xdr:col>
      <xdr:colOff>38100</xdr:colOff>
      <xdr:row>57</xdr:row>
      <xdr:rowOff>6248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22775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71751</xdr:rowOff>
    </xdr:from>
    <xdr:to>
      <xdr:col>67</xdr:col>
      <xdr:colOff>101600</xdr:colOff>
      <xdr:row>57</xdr:row>
      <xdr:rowOff>1901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18428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113726</xdr:rowOff>
    </xdr:from>
    <xdr:to>
      <xdr:col>85</xdr:col>
      <xdr:colOff>177800</xdr:colOff>
      <xdr:row>56</xdr:row>
      <xdr:rowOff>43876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54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92153</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2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130441</xdr:rowOff>
    </xdr:from>
    <xdr:to>
      <xdr:col>81</xdr:col>
      <xdr:colOff>101600</xdr:colOff>
      <xdr:row>57</xdr:row>
      <xdr:rowOff>60591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3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51718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2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75171</xdr:rowOff>
    </xdr:from>
    <xdr:to>
      <xdr:col>76</xdr:col>
      <xdr:colOff>165100</xdr:colOff>
      <xdr:row>57</xdr:row>
      <xdr:rowOff>5321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7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167898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76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28764</xdr:rowOff>
    </xdr:from>
    <xdr:to>
      <xdr:col>72</xdr:col>
      <xdr:colOff>38100</xdr:colOff>
      <xdr:row>57</xdr:row>
      <xdr:rowOff>130364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0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121491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9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114855</xdr:rowOff>
    </xdr:from>
    <xdr:to>
      <xdr:col>67</xdr:col>
      <xdr:colOff>101600</xdr:colOff>
      <xdr:row>57</xdr:row>
      <xdr:rowOff>45005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1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36132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0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9681</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82631"/>
          <a:ext cx="1269" cy="146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127808</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5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134,194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9681</xdr:rowOff>
    </xdr:from>
    <xdr:to>
      <xdr:col>86</xdr:col>
      <xdr:colOff>25400</xdr:colOff>
      <xdr:row>71</xdr:row>
      <xdr:rowOff>9681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8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96831</xdr:rowOff>
    </xdr:from>
    <xdr:to>
      <xdr:col>85</xdr:col>
      <xdr:colOff>127000</xdr:colOff>
      <xdr:row>79</xdr:row>
      <xdr:rowOff>78609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469931"/>
          <a:ext cx="838200" cy="15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133593</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35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110716</xdr:rowOff>
    </xdr:from>
    <xdr:to>
      <xdr:col>85</xdr:col>
      <xdr:colOff>177800</xdr:colOff>
      <xdr:row>79</xdr:row>
      <xdr:rowOff>40866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8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96831</xdr:rowOff>
    </xdr:from>
    <xdr:to>
      <xdr:col>81</xdr:col>
      <xdr:colOff>50800</xdr:colOff>
      <xdr:row>78</xdr:row>
      <xdr:rowOff>110058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469931"/>
          <a:ext cx="889000" cy="1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14367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14111" y="1355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143825</xdr:rowOff>
    </xdr:from>
    <xdr:to>
      <xdr:col>76</xdr:col>
      <xdr:colOff>114300</xdr:colOff>
      <xdr:row>78</xdr:row>
      <xdr:rowOff>110058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345475"/>
          <a:ext cx="889000" cy="13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89988</xdr:rowOff>
    </xdr:from>
    <xdr:to>
      <xdr:col>76</xdr:col>
      <xdr:colOff>165100</xdr:colOff>
      <xdr:row>79</xdr:row>
      <xdr:rowOff>20138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11265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355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125363</xdr:rowOff>
    </xdr:from>
    <xdr:to>
      <xdr:col>71</xdr:col>
      <xdr:colOff>177800</xdr:colOff>
      <xdr:row>77</xdr:row>
      <xdr:rowOff>143825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327013"/>
          <a:ext cx="889000" cy="1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76991</xdr:rowOff>
    </xdr:from>
    <xdr:to>
      <xdr:col>72</xdr:col>
      <xdr:colOff>38100</xdr:colOff>
      <xdr:row>79</xdr:row>
      <xdr:rowOff>7141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169718</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54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68250</xdr:rowOff>
    </xdr:from>
    <xdr:to>
      <xdr:col>67</xdr:col>
      <xdr:colOff>101600</xdr:colOff>
      <xdr:row>78</xdr:row>
      <xdr:rowOff>169850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160977</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353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27809</xdr:rowOff>
    </xdr:from>
    <xdr:to>
      <xdr:col>85</xdr:col>
      <xdr:colOff>177800</xdr:colOff>
      <xdr:row>79</xdr:row>
      <xdr:rowOff>129409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7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114186</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8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46031</xdr:rowOff>
    </xdr:from>
    <xdr:to>
      <xdr:col>81</xdr:col>
      <xdr:colOff>101600</xdr:colOff>
      <xdr:row>78</xdr:row>
      <xdr:rowOff>147631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1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164158</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14111" y="1319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59258</xdr:rowOff>
    </xdr:from>
    <xdr:to>
      <xdr:col>76</xdr:col>
      <xdr:colOff>165100</xdr:colOff>
      <xdr:row>78</xdr:row>
      <xdr:rowOff>160858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3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5935</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25111" y="1320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93025</xdr:rowOff>
    </xdr:from>
    <xdr:to>
      <xdr:col>72</xdr:col>
      <xdr:colOff>38100</xdr:colOff>
      <xdr:row>78</xdr:row>
      <xdr:rowOff>23175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29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39702</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36111" y="1306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74563</xdr:rowOff>
    </xdr:from>
    <xdr:to>
      <xdr:col>67</xdr:col>
      <xdr:colOff>101600</xdr:colOff>
      <xdr:row>78</xdr:row>
      <xdr:rowOff>4713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27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21240</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47111" y="1305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158379</xdr:rowOff>
    </xdr:from>
    <xdr:to>
      <xdr:col>85</xdr:col>
      <xdr:colOff>126364</xdr:colOff>
      <xdr:row>99</xdr:row>
      <xdr:rowOff>158141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88879"/>
          <a:ext cx="1269" cy="154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161968</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7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158141</xdr:rowOff>
    </xdr:from>
    <xdr:to>
      <xdr:col>86</xdr:col>
      <xdr:colOff>25400</xdr:colOff>
      <xdr:row>99</xdr:row>
      <xdr:rowOff>158141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713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105056</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36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158379</xdr:rowOff>
    </xdr:from>
    <xdr:to>
      <xdr:col>86</xdr:col>
      <xdr:colOff>25400</xdr:colOff>
      <xdr:row>90</xdr:row>
      <xdr:rowOff>158379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25552</xdr:rowOff>
    </xdr:from>
    <xdr:to>
      <xdr:col>85</xdr:col>
      <xdr:colOff>127000</xdr:colOff>
      <xdr:row>93</xdr:row>
      <xdr:rowOff>74408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5970402"/>
          <a:ext cx="838200" cy="4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120209</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407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141782</xdr:rowOff>
    </xdr:from>
    <xdr:to>
      <xdr:col>85</xdr:col>
      <xdr:colOff>177800</xdr:colOff>
      <xdr:row>96</xdr:row>
      <xdr:rowOff>71932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42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74408</xdr:rowOff>
    </xdr:from>
    <xdr:to>
      <xdr:col>81</xdr:col>
      <xdr:colOff>50800</xdr:colOff>
      <xdr:row>93</xdr:row>
      <xdr:rowOff>104811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019258"/>
          <a:ext cx="889000" cy="3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140956</xdr:rowOff>
    </xdr:from>
    <xdr:to>
      <xdr:col>81</xdr:col>
      <xdr:colOff>101600</xdr:colOff>
      <xdr:row>96</xdr:row>
      <xdr:rowOff>71106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62233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5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104811</xdr:rowOff>
    </xdr:from>
    <xdr:to>
      <xdr:col>76</xdr:col>
      <xdr:colOff>114300</xdr:colOff>
      <xdr:row>93</xdr:row>
      <xdr:rowOff>112681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049661"/>
          <a:ext cx="889000" cy="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144810</xdr:rowOff>
    </xdr:from>
    <xdr:to>
      <xdr:col>76</xdr:col>
      <xdr:colOff>165100</xdr:colOff>
      <xdr:row>96</xdr:row>
      <xdr:rowOff>74960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66087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5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112681</xdr:rowOff>
    </xdr:from>
    <xdr:to>
      <xdr:col>71</xdr:col>
      <xdr:colOff>177800</xdr:colOff>
      <xdr:row>93</xdr:row>
      <xdr:rowOff>129772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057531"/>
          <a:ext cx="889000" cy="1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155673</xdr:rowOff>
    </xdr:from>
    <xdr:to>
      <xdr:col>72</xdr:col>
      <xdr:colOff>38100</xdr:colOff>
      <xdr:row>96</xdr:row>
      <xdr:rowOff>85823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76950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12091</xdr:rowOff>
    </xdr:from>
    <xdr:to>
      <xdr:col>67</xdr:col>
      <xdr:colOff>101600</xdr:colOff>
      <xdr:row>96</xdr:row>
      <xdr:rowOff>113691</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104818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146202</xdr:rowOff>
    </xdr:from>
    <xdr:to>
      <xdr:col>85</xdr:col>
      <xdr:colOff>177800</xdr:colOff>
      <xdr:row>93</xdr:row>
      <xdr:rowOff>76352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591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169079</xdr:rowOff>
    </xdr:from>
    <xdr:ext cx="599010"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577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23608</xdr:rowOff>
    </xdr:from>
    <xdr:to>
      <xdr:col>81</xdr:col>
      <xdr:colOff>101600</xdr:colOff>
      <xdr:row>93</xdr:row>
      <xdr:rowOff>125208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596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141735</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181795" y="15743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54011</xdr:rowOff>
    </xdr:from>
    <xdr:to>
      <xdr:col>76</xdr:col>
      <xdr:colOff>165100</xdr:colOff>
      <xdr:row>93</xdr:row>
      <xdr:rowOff>155611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599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688</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292795" y="1577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61881</xdr:rowOff>
    </xdr:from>
    <xdr:to>
      <xdr:col>72</xdr:col>
      <xdr:colOff>38100</xdr:colOff>
      <xdr:row>93</xdr:row>
      <xdr:rowOff>163481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00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8558</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03795" y="1578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78972</xdr:rowOff>
    </xdr:from>
    <xdr:to>
      <xdr:col>67</xdr:col>
      <xdr:colOff>101600</xdr:colOff>
      <xdr:row>94</xdr:row>
      <xdr:rowOff>9122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02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25649</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14795" y="1579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2540</xdr:rowOff>
    </xdr:from>
    <xdr:to>
      <xdr:col>116</xdr:col>
      <xdr:colOff>62864</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831840"/>
          <a:ext cx="1269" cy="953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120667</xdr:rowOff>
    </xdr:from>
    <xdr:ext cx="378565"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607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2540</xdr:rowOff>
    </xdr:from>
    <xdr:to>
      <xdr:col>116</xdr:col>
      <xdr:colOff>152400</xdr:colOff>
      <xdr:row>34</xdr:row>
      <xdr:rowOff>2540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83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2540</xdr:rowOff>
    </xdr:from>
    <xdr:to>
      <xdr:col>116</xdr:col>
      <xdr:colOff>63500</xdr:colOff>
      <xdr:row>34</xdr:row>
      <xdr:rowOff>150586</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1323300" y="5831840"/>
          <a:ext cx="838200" cy="14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26505</xdr:rowOff>
    </xdr:from>
    <xdr:ext cx="249299"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713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40096</xdr:rowOff>
    </xdr:from>
    <xdr:to>
      <xdr:col>111</xdr:col>
      <xdr:colOff>177800</xdr:colOff>
      <xdr:row>34</xdr:row>
      <xdr:rowOff>150586</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5355046"/>
          <a:ext cx="889000" cy="62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40096</xdr:rowOff>
    </xdr:from>
    <xdr:to>
      <xdr:col>107</xdr:col>
      <xdr:colOff>50800</xdr:colOff>
      <xdr:row>34</xdr:row>
      <xdr:rowOff>31931</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19545300" y="5355046"/>
          <a:ext cx="889000" cy="50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160746</xdr:rowOff>
    </xdr:from>
    <xdr:to>
      <xdr:col>107</xdr:col>
      <xdr:colOff>101600</xdr:colOff>
      <xdr:row>39</xdr:row>
      <xdr:rowOff>90896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7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82023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7685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31931</xdr:rowOff>
    </xdr:from>
    <xdr:to>
      <xdr:col>102</xdr:col>
      <xdr:colOff>114300</xdr:colOff>
      <xdr:row>36</xdr:row>
      <xdr:rowOff>82006</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flipV="1">
          <a:off x="18656300" y="5861231"/>
          <a:ext cx="889000" cy="39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125912</xdr:rowOff>
    </xdr:from>
    <xdr:to>
      <xdr:col>102</xdr:col>
      <xdr:colOff>165100</xdr:colOff>
      <xdr:row>39</xdr:row>
      <xdr:rowOff>56062</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4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47189</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7337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1270</xdr:rowOff>
    </xdr:from>
    <xdr:to>
      <xdr:col>98</xdr:col>
      <xdr:colOff>38100</xdr:colOff>
      <xdr:row>39</xdr:row>
      <xdr:rowOff>102870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93997</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780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123190</xdr:rowOff>
    </xdr:from>
    <xdr:to>
      <xdr:col>116</xdr:col>
      <xdr:colOff>114300</xdr:colOff>
      <xdr:row>34</xdr:row>
      <xdr:rowOff>53340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578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76217</xdr:rowOff>
    </xdr:from>
    <xdr:ext cx="378565"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5734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99786</xdr:rowOff>
    </xdr:from>
    <xdr:to>
      <xdr:col>112</xdr:col>
      <xdr:colOff>38100</xdr:colOff>
      <xdr:row>35</xdr:row>
      <xdr:rowOff>29936</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592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33</xdr:row>
      <xdr:rowOff>46463</xdr:rowOff>
    </xdr:from>
    <xdr:ext cx="378565"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4017" y="5704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160746</xdr:rowOff>
    </xdr:from>
    <xdr:to>
      <xdr:col>107</xdr:col>
      <xdr:colOff>101600</xdr:colOff>
      <xdr:row>31</xdr:row>
      <xdr:rowOff>90896</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53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107423</xdr:rowOff>
    </xdr:from>
    <xdr:ext cx="469744"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199428" y="507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152581</xdr:rowOff>
    </xdr:from>
    <xdr:to>
      <xdr:col>102</xdr:col>
      <xdr:colOff>165100</xdr:colOff>
      <xdr:row>34</xdr:row>
      <xdr:rowOff>82731</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581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32</xdr:row>
      <xdr:rowOff>99258</xdr:rowOff>
    </xdr:from>
    <xdr:ext cx="378565"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356017" y="5585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31206</xdr:rowOff>
    </xdr:from>
    <xdr:to>
      <xdr:col>98</xdr:col>
      <xdr:colOff>38100</xdr:colOff>
      <xdr:row>36</xdr:row>
      <xdr:rowOff>132806</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20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149333</xdr:rowOff>
    </xdr:from>
    <xdr:ext cx="378565"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67017" y="5978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議会費について、令和６年度に議会中継設備の更新をしたため、令和５年度と比較し増額している。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衛生費については、法適用の病院事業特別会計への繰出金が要因となり、類似団体平均を大きく上回っている。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災害復旧費ついては、令和６年度は大きな災害もなく、令和５年度と比較し減額となり、類似団体平均も下回った。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山口県周防大島町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物価高騰等の影響により令和６年度は財政調整基金の取り崩しを行ったため残高自体は減少しているが、標準財政規模の減により、標準財政規模比は</a:t>
          </a:r>
          <a:r>
            <a:rPr kumimoji="1" lang="en-US" altLang="ja-JP" sz="1400">
              <a:latin typeface="ＭＳ ゴシック" pitchFamily="49" charset="-128"/>
              <a:ea typeface="ＭＳ ゴシック" pitchFamily="49" charset="-128"/>
            </a:rPr>
            <a:t>2.81</a:t>
          </a:r>
          <a:r>
            <a:rPr kumimoji="1" lang="ja-JP" altLang="en-US" sz="1400">
              <a:latin typeface="ＭＳ ゴシック" pitchFamily="49" charset="-128"/>
              <a:ea typeface="ＭＳ ゴシック" pitchFamily="49" charset="-128"/>
            </a:rPr>
            <a:t>ポイント増となった。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今後も人口減等による普通交付税の減少を見込み、さらなる事務事業の効率化を図るとともに、自主財源の確保に努める。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山口県周防大島町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〇現状</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一般会計及びすべての会計で赤字は生じていない。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〇今後の対応</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今後も各会計で適切な財政運営、企業経営を行っていく。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16484783</v>
      </c>
      <c r="BO4" s="371"/>
      <c r="BP4" s="371"/>
      <c r="BQ4" s="371"/>
      <c r="BR4" s="371"/>
      <c r="BS4" s="371"/>
      <c r="BT4" s="371"/>
      <c r="BU4" s="372"/>
      <c r="BV4" s="370">
        <v>16026352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6.3</v>
      </c>
      <c r="CU4" s="377"/>
      <c r="CV4" s="377"/>
      <c r="CW4" s="377"/>
      <c r="CX4" s="377"/>
      <c r="CY4" s="377"/>
      <c r="CZ4" s="377"/>
      <c r="DA4" s="378"/>
      <c r="DB4" s="376">
        <v>4.0999999999999996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15838344</v>
      </c>
      <c r="BO5" s="408"/>
      <c r="BP5" s="408"/>
      <c r="BQ5" s="408"/>
      <c r="BR5" s="408"/>
      <c r="BS5" s="408"/>
      <c r="BT5" s="408"/>
      <c r="BU5" s="409"/>
      <c r="BV5" s="407">
        <v>15546287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97.5</v>
      </c>
      <c r="CU5" s="405"/>
      <c r="CV5" s="405"/>
      <c r="CW5" s="405"/>
      <c r="CX5" s="405"/>
      <c r="CY5" s="405"/>
      <c r="CZ5" s="405"/>
      <c r="DA5" s="406"/>
      <c r="DB5" s="404">
        <v>115.5</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646439</v>
      </c>
      <c r="BO6" s="408"/>
      <c r="BP6" s="408"/>
      <c r="BQ6" s="408"/>
      <c r="BR6" s="408"/>
      <c r="BS6" s="408"/>
      <c r="BT6" s="408"/>
      <c r="BU6" s="409"/>
      <c r="BV6" s="407">
        <v>480065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97.7</v>
      </c>
      <c r="CU6" s="445"/>
      <c r="CV6" s="445"/>
      <c r="CW6" s="445"/>
      <c r="CX6" s="445"/>
      <c r="CY6" s="445"/>
      <c r="CZ6" s="445"/>
      <c r="DA6" s="446"/>
      <c r="DB6" s="444">
        <v>115.9</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80874</v>
      </c>
      <c r="BO7" s="408"/>
      <c r="BP7" s="408"/>
      <c r="BQ7" s="408"/>
      <c r="BR7" s="408"/>
      <c r="BS7" s="408"/>
      <c r="BT7" s="408"/>
      <c r="BU7" s="409"/>
      <c r="BV7" s="407">
        <v>76679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8914724</v>
      </c>
      <c r="CU7" s="408"/>
      <c r="CV7" s="408"/>
      <c r="CW7" s="408"/>
      <c r="CX7" s="408"/>
      <c r="CY7" s="408"/>
      <c r="CZ7" s="408"/>
      <c r="DA7" s="409"/>
      <c r="DB7" s="407">
        <v>9776329</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565565</v>
      </c>
      <c r="BO8" s="408"/>
      <c r="BP8" s="408"/>
      <c r="BQ8" s="408"/>
      <c r="BR8" s="408"/>
      <c r="BS8" s="408"/>
      <c r="BT8" s="408"/>
      <c r="BU8" s="409"/>
      <c r="BV8" s="407">
        <v>403386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0.24</v>
      </c>
      <c r="CU8" s="448"/>
      <c r="CV8" s="448"/>
      <c r="CW8" s="448"/>
      <c r="CX8" s="448"/>
      <c r="CY8" s="448"/>
      <c r="CZ8" s="448"/>
      <c r="DA8" s="449"/>
      <c r="DB8" s="447">
        <v>0.23</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14798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162179</v>
      </c>
      <c r="BO9" s="408"/>
      <c r="BP9" s="408"/>
      <c r="BQ9" s="408"/>
      <c r="BR9" s="408"/>
      <c r="BS9" s="408"/>
      <c r="BT9" s="408"/>
      <c r="BU9" s="409"/>
      <c r="BV9" s="407">
        <v>-433532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15</v>
      </c>
      <c r="CU9" s="405"/>
      <c r="CV9" s="405"/>
      <c r="CW9" s="405"/>
      <c r="CX9" s="405"/>
      <c r="CY9" s="405"/>
      <c r="CZ9" s="405"/>
      <c r="DA9" s="406"/>
      <c r="DB9" s="404">
        <v>15.1</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17199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206910</v>
      </c>
      <c r="BO10" s="408"/>
      <c r="BP10" s="408"/>
      <c r="BQ10" s="408"/>
      <c r="BR10" s="408"/>
      <c r="BS10" s="408"/>
      <c r="BT10" s="408"/>
      <c r="BU10" s="409"/>
      <c r="BV10" s="407">
        <v>420468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13537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700000</v>
      </c>
      <c r="BO12" s="408"/>
      <c r="BP12" s="408"/>
      <c r="BQ12" s="408"/>
      <c r="BR12" s="408"/>
      <c r="BS12" s="408"/>
      <c r="BT12" s="408"/>
      <c r="BU12" s="409"/>
      <c r="BV12" s="407">
        <v>1300000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13410</v>
      </c>
      <c r="S13" s="492"/>
      <c r="T13" s="492"/>
      <c r="U13" s="492"/>
      <c r="V13" s="493"/>
      <c r="W13" s="423" t="s">
        <v>131</v>
      </c>
      <c r="X13" s="424"/>
      <c r="Y13" s="424"/>
      <c r="Z13" s="424"/>
      <c r="AA13" s="424"/>
      <c r="AB13" s="414"/>
      <c r="AC13" s="458">
        <v>1265</v>
      </c>
      <c r="AD13" s="459"/>
      <c r="AE13" s="459"/>
      <c r="AF13" s="459"/>
      <c r="AG13" s="501"/>
      <c r="AH13" s="458">
        <v>1609</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-330911</v>
      </c>
      <c r="BO13" s="408"/>
      <c r="BP13" s="408"/>
      <c r="BQ13" s="408"/>
      <c r="BR13" s="408"/>
      <c r="BS13" s="408"/>
      <c r="BT13" s="408"/>
      <c r="BU13" s="409"/>
      <c r="BV13" s="407">
        <v>-1313064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12.2</v>
      </c>
      <c r="CU13" s="405"/>
      <c r="CV13" s="405"/>
      <c r="CW13" s="405"/>
      <c r="CX13" s="405"/>
      <c r="CY13" s="405"/>
      <c r="CZ13" s="405"/>
      <c r="DA13" s="406"/>
      <c r="DB13" s="404">
        <v>11.9</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13897</v>
      </c>
      <c r="S14" s="492"/>
      <c r="T14" s="492"/>
      <c r="U14" s="492"/>
      <c r="V14" s="493"/>
      <c r="W14" s="397"/>
      <c r="X14" s="398"/>
      <c r="Y14" s="398"/>
      <c r="Z14" s="398"/>
      <c r="AA14" s="398"/>
      <c r="AB14" s="387"/>
      <c r="AC14" s="494">
        <v>21.2</v>
      </c>
      <c r="AD14" s="495"/>
      <c r="AE14" s="495"/>
      <c r="AF14" s="495"/>
      <c r="AG14" s="496"/>
      <c r="AH14" s="494">
        <v>23.4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13779</v>
      </c>
      <c r="S15" s="492"/>
      <c r="T15" s="492"/>
      <c r="U15" s="492"/>
      <c r="V15" s="493"/>
      <c r="W15" s="423" t="s">
        <v>137</v>
      </c>
      <c r="X15" s="424"/>
      <c r="Y15" s="424"/>
      <c r="Z15" s="424"/>
      <c r="AA15" s="424"/>
      <c r="AB15" s="414"/>
      <c r="AC15" s="458">
        <v>910</v>
      </c>
      <c r="AD15" s="459"/>
      <c r="AE15" s="459"/>
      <c r="AF15" s="459"/>
      <c r="AG15" s="501"/>
      <c r="AH15" s="458">
        <v>1019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1602683</v>
      </c>
      <c r="BO15" s="371"/>
      <c r="BP15" s="371"/>
      <c r="BQ15" s="371"/>
      <c r="BR15" s="371"/>
      <c r="BS15" s="371"/>
      <c r="BT15" s="371"/>
      <c r="BU15" s="372"/>
      <c r="BV15" s="370">
        <v>2997265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15.2</v>
      </c>
      <c r="AD16" s="495"/>
      <c r="AE16" s="495"/>
      <c r="AF16" s="495"/>
      <c r="AG16" s="496"/>
      <c r="AH16" s="494">
        <v>14.8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8449247</v>
      </c>
      <c r="BO16" s="408"/>
      <c r="BP16" s="408"/>
      <c r="BQ16" s="408"/>
      <c r="BR16" s="408"/>
      <c r="BS16" s="408"/>
      <c r="BT16" s="408"/>
      <c r="BU16" s="409"/>
      <c r="BV16" s="407">
        <v>8305812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3795</v>
      </c>
      <c r="AD17" s="459"/>
      <c r="AE17" s="459"/>
      <c r="AF17" s="459"/>
      <c r="AG17" s="501"/>
      <c r="AH17" s="458">
        <v>4258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2051014</v>
      </c>
      <c r="BO17" s="408"/>
      <c r="BP17" s="408"/>
      <c r="BQ17" s="408"/>
      <c r="BR17" s="408"/>
      <c r="BS17" s="408"/>
      <c r="BT17" s="408"/>
      <c r="BU17" s="409"/>
      <c r="BV17" s="407">
        <v>4442383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138.1</v>
      </c>
      <c r="M18" s="531"/>
      <c r="N18" s="531"/>
      <c r="O18" s="531"/>
      <c r="P18" s="531"/>
      <c r="Q18" s="531"/>
      <c r="R18" s="532"/>
      <c r="S18" s="532"/>
      <c r="T18" s="532"/>
      <c r="U18" s="532"/>
      <c r="V18" s="533"/>
      <c r="W18" s="425"/>
      <c r="X18" s="426"/>
      <c r="Y18" s="426"/>
      <c r="Z18" s="426"/>
      <c r="AA18" s="426"/>
      <c r="AB18" s="417"/>
      <c r="AC18" s="534">
        <v>63.6</v>
      </c>
      <c r="AD18" s="535"/>
      <c r="AE18" s="535"/>
      <c r="AF18" s="535"/>
      <c r="AG18" s="536"/>
      <c r="AH18" s="534">
        <v>61.8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8701554</v>
      </c>
      <c r="BO18" s="408"/>
      <c r="BP18" s="408"/>
      <c r="BQ18" s="408"/>
      <c r="BR18" s="408"/>
      <c r="BS18" s="408"/>
      <c r="BT18" s="408"/>
      <c r="BU18" s="409"/>
      <c r="BV18" s="407">
        <v>8586830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107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11482050</v>
      </c>
      <c r="BO19" s="408"/>
      <c r="BP19" s="408"/>
      <c r="BQ19" s="408"/>
      <c r="BR19" s="408"/>
      <c r="BS19" s="408"/>
      <c r="BT19" s="408"/>
      <c r="BU19" s="409"/>
      <c r="BV19" s="407">
        <v>11314623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7198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15759214</v>
      </c>
      <c r="BO22" s="371"/>
      <c r="BP22" s="371"/>
      <c r="BQ22" s="371"/>
      <c r="BR22" s="371"/>
      <c r="BS22" s="371"/>
      <c r="BT22" s="371"/>
      <c r="BU22" s="372"/>
      <c r="BV22" s="370">
        <v>15139349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11380995</v>
      </c>
      <c r="BO23" s="408"/>
      <c r="BP23" s="408"/>
      <c r="BQ23" s="408"/>
      <c r="BR23" s="408"/>
      <c r="BS23" s="408"/>
      <c r="BT23" s="408"/>
      <c r="BU23" s="409"/>
      <c r="BV23" s="407">
        <v>11658358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7820</v>
      </c>
      <c r="R24" s="459"/>
      <c r="S24" s="459"/>
      <c r="T24" s="459"/>
      <c r="U24" s="459"/>
      <c r="V24" s="501"/>
      <c r="W24" s="553"/>
      <c r="X24" s="554"/>
      <c r="Y24" s="555"/>
      <c r="Z24" s="457" t="s">
        <v>162</v>
      </c>
      <c r="AA24" s="437"/>
      <c r="AB24" s="437"/>
      <c r="AC24" s="437"/>
      <c r="AD24" s="437"/>
      <c r="AE24" s="437"/>
      <c r="AF24" s="437"/>
      <c r="AG24" s="438"/>
      <c r="AH24" s="458">
        <v>183</v>
      </c>
      <c r="AI24" s="459"/>
      <c r="AJ24" s="459"/>
      <c r="AK24" s="459"/>
      <c r="AL24" s="501"/>
      <c r="AM24" s="458">
        <v>585234</v>
      </c>
      <c r="AN24" s="459"/>
      <c r="AO24" s="459"/>
      <c r="AP24" s="459"/>
      <c r="AQ24" s="459"/>
      <c r="AR24" s="501"/>
      <c r="AS24" s="458">
        <v>3198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12058620</v>
      </c>
      <c r="BO24" s="408"/>
      <c r="BP24" s="408"/>
      <c r="BQ24" s="408"/>
      <c r="BR24" s="408"/>
      <c r="BS24" s="408"/>
      <c r="BT24" s="408"/>
      <c r="BU24" s="409"/>
      <c r="BV24" s="407">
        <v>10975775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6420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991084</v>
      </c>
      <c r="BO25" s="371"/>
      <c r="BP25" s="371"/>
      <c r="BQ25" s="371"/>
      <c r="BR25" s="371"/>
      <c r="BS25" s="371"/>
      <c r="BT25" s="371"/>
      <c r="BU25" s="372"/>
      <c r="BV25" s="370">
        <v>1098517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5900</v>
      </c>
      <c r="R26" s="459"/>
      <c r="S26" s="459"/>
      <c r="T26" s="459"/>
      <c r="U26" s="459"/>
      <c r="V26" s="501"/>
      <c r="W26" s="553"/>
      <c r="X26" s="554"/>
      <c r="Y26" s="555"/>
      <c r="Z26" s="457" t="s">
        <v>168</v>
      </c>
      <c r="AA26" s="559"/>
      <c r="AB26" s="559"/>
      <c r="AC26" s="559"/>
      <c r="AD26" s="559"/>
      <c r="AE26" s="559"/>
      <c r="AF26" s="559"/>
      <c r="AG26" s="560"/>
      <c r="AH26" s="458">
        <v>5</v>
      </c>
      <c r="AI26" s="459"/>
      <c r="AJ26" s="459"/>
      <c r="AK26" s="459"/>
      <c r="AL26" s="501"/>
      <c r="AM26" s="458">
        <v>16720</v>
      </c>
      <c r="AN26" s="459"/>
      <c r="AO26" s="459"/>
      <c r="AP26" s="459"/>
      <c r="AQ26" s="459"/>
      <c r="AR26" s="501"/>
      <c r="AS26" s="458">
        <v>3344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2820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270975</v>
      </c>
      <c r="BO27" s="527"/>
      <c r="BP27" s="527"/>
      <c r="BQ27" s="527"/>
      <c r="BR27" s="527"/>
      <c r="BS27" s="527"/>
      <c r="BT27" s="527"/>
      <c r="BU27" s="528"/>
      <c r="BV27" s="526">
        <v>270934</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2260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7945723</v>
      </c>
      <c r="BO28" s="371"/>
      <c r="BP28" s="371"/>
      <c r="BQ28" s="371"/>
      <c r="BR28" s="371"/>
      <c r="BS28" s="371"/>
      <c r="BT28" s="371"/>
      <c r="BU28" s="372"/>
      <c r="BV28" s="370">
        <v>8438813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12</v>
      </c>
      <c r="M29" s="459"/>
      <c r="N29" s="459"/>
      <c r="O29" s="459"/>
      <c r="P29" s="501"/>
      <c r="Q29" s="458">
        <v>2060</v>
      </c>
      <c r="R29" s="459"/>
      <c r="S29" s="459"/>
      <c r="T29" s="459"/>
      <c r="U29" s="459"/>
      <c r="V29" s="501"/>
      <c r="W29" s="556"/>
      <c r="X29" s="557"/>
      <c r="Y29" s="558"/>
      <c r="Z29" s="457" t="s">
        <v>177</v>
      </c>
      <c r="AA29" s="437"/>
      <c r="AB29" s="437"/>
      <c r="AC29" s="437"/>
      <c r="AD29" s="437"/>
      <c r="AE29" s="437"/>
      <c r="AF29" s="437"/>
      <c r="AG29" s="438"/>
      <c r="AH29" s="458">
        <v>183</v>
      </c>
      <c r="AI29" s="459"/>
      <c r="AJ29" s="459"/>
      <c r="AK29" s="459"/>
      <c r="AL29" s="501"/>
      <c r="AM29" s="458">
        <v>585234</v>
      </c>
      <c r="AN29" s="459"/>
      <c r="AO29" s="459"/>
      <c r="AP29" s="459"/>
      <c r="AQ29" s="459"/>
      <c r="AR29" s="501"/>
      <c r="AS29" s="458">
        <v>3198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690752</v>
      </c>
      <c r="BO29" s="408"/>
      <c r="BP29" s="408"/>
      <c r="BQ29" s="408"/>
      <c r="BR29" s="408"/>
      <c r="BS29" s="408"/>
      <c r="BT29" s="408"/>
      <c r="BU29" s="409"/>
      <c r="BV29" s="407">
        <v>646541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3051561</v>
      </c>
      <c r="BO30" s="527"/>
      <c r="BP30" s="527"/>
      <c r="BQ30" s="527"/>
      <c r="BR30" s="527"/>
      <c r="BS30" s="527"/>
      <c r="BT30" s="527"/>
      <c r="BU30" s="528"/>
      <c r="BV30" s="526">
        <v>2436305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水道事業特別会計</v>
      </c>
      <c r="AP34" s="598"/>
      <c r="AQ34" s="598"/>
      <c r="AR34" s="598"/>
      <c r="AS34" s="598"/>
      <c r="AT34" s="598"/>
      <c r="AU34" s="598"/>
      <c r="AV34" s="598"/>
      <c r="AW34" s="598"/>
      <c r="AX34" s="598"/>
      <c r="AY34" s="598"/>
      <c r="AZ34" s="598"/>
      <c r="BA34" s="598"/>
      <c r="BB34" s="598"/>
      <c r="BC34" s="598"/>
      <c r="BD34" s="169"/>
      <c r="BE34" s="597">
        <f>IF(BG34="","",MAX(C34:D43,U34:V43,AM34:AN43)+1)</f>
        <v>9</v>
      </c>
      <c r="BF34" s="597"/>
      <c r="BG34" s="598" t="str">
        <f>IF('各会計、関係団体の財政状況及び健全化判断比率'!B35="","",'各会計、関係団体の財政状況及び健全化判断比率'!B35)</f>
        <v>渡船事業特別会計</v>
      </c>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柳井広域水道企業団（水道用水供給事業会計）</v>
      </c>
      <c r="BZ34" s="598"/>
      <c r="CA34" s="598"/>
      <c r="CB34" s="598"/>
      <c r="CC34" s="598"/>
      <c r="CD34" s="598"/>
      <c r="CE34" s="598"/>
      <c r="CF34" s="598"/>
      <c r="CG34" s="598"/>
      <c r="CH34" s="598"/>
      <c r="CI34" s="598"/>
      <c r="CJ34" s="598"/>
      <c r="CK34" s="598"/>
      <c r="CL34" s="598"/>
      <c r="CM34" s="598"/>
      <c r="CN34" s="169"/>
      <c r="CO34" s="597">
        <f>IF(CQ34="","",MAX(C34:D43,U34:V43,AM34:AN43,BE34:BF43,BW34:BX43)+1)</f>
        <v>20</v>
      </c>
      <c r="CP34" s="597"/>
      <c r="CQ34" s="598" t="str">
        <f>IF('各会計、関係団体の財政状況及び健全化判断比率'!BS7="","",'各会計、関係団体の財政状況及び健全化判断比率'!BS7)</f>
        <v>大島自動車センター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介護保険事業特別会計（保険事業勘定）</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病院事業特別会計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柳井地区広域消防組合（一般会計）</v>
      </c>
      <c r="BZ35" s="598"/>
      <c r="CA35" s="598"/>
      <c r="CB35" s="598"/>
      <c r="CC35" s="598"/>
      <c r="CD35" s="598"/>
      <c r="CE35" s="598"/>
      <c r="CF35" s="598"/>
      <c r="CG35" s="598"/>
      <c r="CH35" s="598"/>
      <c r="CI35" s="598"/>
      <c r="CJ35" s="598"/>
      <c r="CK35" s="598"/>
      <c r="CL35" s="598"/>
      <c r="CM35" s="598"/>
      <c r="CN35" s="169"/>
      <c r="CO35" s="597">
        <f t="shared" ref="CO35:CO43" si="3">IF(CQ35="","",CO34+1)</f>
        <v>21</v>
      </c>
      <c r="CP35" s="597"/>
      <c r="CQ35" s="598" t="str">
        <f>IF('各会計、関係団体の財政状況及び健全化判断比率'!BS8="","",'各会計、関係団体の財政状況及び健全化判断比率'!BS8)</f>
        <v>東和ふるさとセンター</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IF('各会計、関係団体の財政状況及び健全化判断比率'!B34="","",'各会計、関係団体の財政状況及び健全化判断比率'!B34)</f>
        <v>下水道事業特別会計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山口県市町総合事務組合（一般会計）</v>
      </c>
      <c r="BZ36" s="598"/>
      <c r="CA36" s="598"/>
      <c r="CB36" s="598"/>
      <c r="CC36" s="598"/>
      <c r="CD36" s="598"/>
      <c r="CE36" s="598"/>
      <c r="CF36" s="598"/>
      <c r="CG36" s="598"/>
      <c r="CH36" s="598"/>
      <c r="CI36" s="598"/>
      <c r="CJ36" s="598"/>
      <c r="CK36" s="598"/>
      <c r="CL36" s="598"/>
      <c r="CM36" s="598"/>
      <c r="CN36" s="169"/>
      <c r="CO36" s="597">
        <f t="shared" si="3"/>
        <v>22</v>
      </c>
      <c r="CP36" s="597"/>
      <c r="CQ36" s="598" t="str">
        <f>IF('各会計、関係団体の財政状況及び健全化判断比率'!BS9="","",'各会計、関係団体の財政状況及び健全化判断比率'!BS9)</f>
        <v>サザンセトとうわ</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介護保険事業特別会計（介護サービス事業勘定）</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山口県市町総合事務組合（退職手当特別会計）</v>
      </c>
      <c r="BZ37" s="598"/>
      <c r="CA37" s="598"/>
      <c r="CB37" s="598"/>
      <c r="CC37" s="598"/>
      <c r="CD37" s="598"/>
      <c r="CE37" s="598"/>
      <c r="CF37" s="598"/>
      <c r="CG37" s="598"/>
      <c r="CH37" s="598"/>
      <c r="CI37" s="598"/>
      <c r="CJ37" s="598"/>
      <c r="CK37" s="598"/>
      <c r="CL37" s="598"/>
      <c r="CM37" s="598"/>
      <c r="CN37" s="169"/>
      <c r="CO37" s="597">
        <f t="shared" si="3"/>
        <v>23</v>
      </c>
      <c r="CP37" s="597"/>
      <c r="CQ37" s="598" t="str">
        <f>IF('各会計、関係団体の財政状況及び健全化判断比率'!BS10="","",'各会計、関係団体の財政状況及び健全化判断比率'!BS10)</f>
        <v>山口県大島郡国際文化協会</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山口県市町総合事務組合（消防団員補償等特別会計）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山口県市町村総合事務組合（非常勤職員公務災害補償特別会計）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山口県市町総合組合（山口県市町公平委員会特別会計）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山口県市町総合事務組合（交通災害共済特別会計）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18</v>
      </c>
      <c r="BX42" s="597"/>
      <c r="BY42" s="598" t="str">
        <f>IF('各会計、関係団体の財政状況及び健全化判断比率'!B76="","",'各会計、関係団体の財政状況及び健全化判断比率'!B76)</f>
        <v>山口県市町総合事務組合（山口県自治会館管理特別会計）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19</v>
      </c>
      <c r="BX43" s="597"/>
      <c r="BY43" s="598" t="str">
        <f>IF('各会計、関係団体の財政状況及び健全化判断比率'!B77="","",'各会計、関係団体の財政状況及び健全化判断比率'!B77)</f>
        <v>山口県後期高齢者医療広域連合（一般会計）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kSQPM+c7kyQL7z8VUvtL8iJV+xaNbj0x1spyxySHv0fxWwUHTwG8nOOiON9PEUwWMuAQxrCUwulNIq806OVEhg==" saltValue="EJZu820mb3vVhORLQ4jAl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1" t="s">
        <v>535</v>
      </c>
      <c r="D34" s="1151"/>
      <c r="E34" s="1152"/>
      <c r="F34" s="32">
        <v>3.33</v>
      </c>
      <c r="G34" s="33">
        <v>4.26</v>
      </c>
      <c r="H34" s="33">
        <v>7.29</v>
      </c>
      <c r="I34" s="33">
        <v>7.1</v>
      </c>
      <c r="J34" s="34">
        <v>7.42</v>
      </c>
      <c r="K34" s="22"/>
      <c r="L34" s="22"/>
      <c r="M34" s="22"/>
      <c r="N34" s="22"/>
      <c r="O34" s="22"/>
      <c r="P34" s="22"/>
    </row>
    <row r="35" spans="1:16" ht="39" customHeight="1" x14ac:dyDescent="0.2">
      <c r="A35" s="22"/>
      <c r="B35" s="35"/>
      <c r="C35" s="1145" t="s">
        <v>536</v>
      </c>
      <c r="D35" s="1146"/>
      <c r="E35" s="1147"/>
      <c r="F35" s="36">
        <v>2.29</v>
      </c>
      <c r="G35" s="37">
        <v>8.83</v>
      </c>
      <c r="H35" s="37">
        <v>9.57</v>
      </c>
      <c r="I35" s="37">
        <v>4.12</v>
      </c>
      <c r="J35" s="38">
        <v>6.34</v>
      </c>
      <c r="K35" s="22"/>
      <c r="L35" s="22"/>
      <c r="M35" s="22"/>
      <c r="N35" s="22"/>
      <c r="O35" s="22"/>
      <c r="P35" s="22"/>
    </row>
    <row r="36" spans="1:16" ht="39" customHeight="1" x14ac:dyDescent="0.2">
      <c r="A36" s="22"/>
      <c r="B36" s="35"/>
      <c r="C36" s="1145" t="s">
        <v>537</v>
      </c>
      <c r="D36" s="1146"/>
      <c r="E36" s="1147"/>
      <c r="F36" s="36">
        <v>2.4500000000000002</v>
      </c>
      <c r="G36" s="37">
        <v>2.94</v>
      </c>
      <c r="H36" s="37">
        <v>3.68</v>
      </c>
      <c r="I36" s="37">
        <v>3.83</v>
      </c>
      <c r="J36" s="38">
        <v>4.67</v>
      </c>
      <c r="K36" s="22"/>
      <c r="L36" s="22"/>
      <c r="M36" s="22"/>
      <c r="N36" s="22"/>
      <c r="O36" s="22"/>
      <c r="P36" s="22"/>
    </row>
    <row r="37" spans="1:16" ht="39" customHeight="1" x14ac:dyDescent="0.2">
      <c r="A37" s="22"/>
      <c r="B37" s="35"/>
      <c r="C37" s="1145" t="s">
        <v>538</v>
      </c>
      <c r="D37" s="1146"/>
      <c r="E37" s="1147"/>
      <c r="F37" s="36">
        <v>0</v>
      </c>
      <c r="G37" s="37">
        <v>2.77</v>
      </c>
      <c r="H37" s="37">
        <v>6.31</v>
      </c>
      <c r="I37" s="37">
        <v>2.5499999999999998</v>
      </c>
      <c r="J37" s="38">
        <v>4.59</v>
      </c>
      <c r="K37" s="22"/>
      <c r="L37" s="22"/>
      <c r="M37" s="22"/>
      <c r="N37" s="22"/>
      <c r="O37" s="22"/>
      <c r="P37" s="22"/>
    </row>
    <row r="38" spans="1:16" ht="39" customHeight="1" x14ac:dyDescent="0.2">
      <c r="A38" s="22"/>
      <c r="B38" s="35"/>
      <c r="C38" s="1145" t="s">
        <v>539</v>
      </c>
      <c r="D38" s="1146"/>
      <c r="E38" s="1147"/>
      <c r="F38" s="36">
        <v>2.0699999999999998</v>
      </c>
      <c r="G38" s="37">
        <v>2.2599999999999998</v>
      </c>
      <c r="H38" s="37">
        <v>3.24</v>
      </c>
      <c r="I38" s="37">
        <v>3.25</v>
      </c>
      <c r="J38" s="38">
        <v>3.56</v>
      </c>
      <c r="K38" s="22"/>
      <c r="L38" s="22"/>
      <c r="M38" s="22"/>
      <c r="N38" s="22"/>
      <c r="O38" s="22"/>
      <c r="P38" s="22"/>
    </row>
    <row r="39" spans="1:16" ht="39" customHeight="1" x14ac:dyDescent="0.2">
      <c r="A39" s="22"/>
      <c r="B39" s="35"/>
      <c r="C39" s="1145" t="s">
        <v>540</v>
      </c>
      <c r="D39" s="1146"/>
      <c r="E39" s="1147"/>
      <c r="F39" s="36">
        <v>0.71</v>
      </c>
      <c r="G39" s="37">
        <v>1.33</v>
      </c>
      <c r="H39" s="37">
        <v>1.02</v>
      </c>
      <c r="I39" s="37">
        <v>0.59</v>
      </c>
      <c r="J39" s="38">
        <v>0.56999999999999995</v>
      </c>
      <c r="K39" s="22"/>
      <c r="L39" s="22"/>
      <c r="M39" s="22"/>
      <c r="N39" s="22"/>
      <c r="O39" s="22"/>
      <c r="P39" s="22"/>
    </row>
    <row r="40" spans="1:16" ht="39" customHeight="1" x14ac:dyDescent="0.2">
      <c r="A40" s="22"/>
      <c r="B40" s="35"/>
      <c r="C40" s="1145" t="s">
        <v>541</v>
      </c>
      <c r="D40" s="1146"/>
      <c r="E40" s="1147"/>
      <c r="F40" s="36">
        <v>0</v>
      </c>
      <c r="G40" s="37">
        <v>0</v>
      </c>
      <c r="H40" s="37">
        <v>0</v>
      </c>
      <c r="I40" s="37">
        <v>0</v>
      </c>
      <c r="J40" s="38">
        <v>0</v>
      </c>
      <c r="K40" s="22"/>
      <c r="L40" s="22"/>
      <c r="M40" s="22"/>
      <c r="N40" s="22"/>
      <c r="O40" s="22"/>
      <c r="P40" s="22"/>
    </row>
    <row r="41" spans="1:16" ht="39" customHeight="1" x14ac:dyDescent="0.2">
      <c r="A41" s="22"/>
      <c r="B41" s="35"/>
      <c r="C41" s="1145" t="s">
        <v>542</v>
      </c>
      <c r="D41" s="1146"/>
      <c r="E41" s="1147"/>
      <c r="F41" s="36">
        <v>0</v>
      </c>
      <c r="G41" s="37">
        <v>0</v>
      </c>
      <c r="H41" s="37">
        <v>0</v>
      </c>
      <c r="I41" s="37">
        <v>0.01</v>
      </c>
      <c r="J41" s="38">
        <v>0</v>
      </c>
      <c r="K41" s="22"/>
      <c r="L41" s="22"/>
      <c r="M41" s="22"/>
      <c r="N41" s="22"/>
      <c r="O41" s="22"/>
      <c r="P41" s="22"/>
    </row>
    <row r="42" spans="1:16" ht="39" customHeight="1" x14ac:dyDescent="0.2">
      <c r="A42" s="22"/>
      <c r="B42" s="39"/>
      <c r="C42" s="1145" t="s">
        <v>543</v>
      </c>
      <c r="D42" s="1146"/>
      <c r="E42" s="1147"/>
      <c r="F42" s="36" t="s">
        <v>490</v>
      </c>
      <c r="G42" s="37" t="s">
        <v>490</v>
      </c>
      <c r="H42" s="37" t="s">
        <v>490</v>
      </c>
      <c r="I42" s="37" t="s">
        <v>490</v>
      </c>
      <c r="J42" s="38" t="s">
        <v>490</v>
      </c>
      <c r="K42" s="22"/>
      <c r="L42" s="22"/>
      <c r="M42" s="22"/>
      <c r="N42" s="22"/>
      <c r="O42" s="22"/>
      <c r="P42" s="22"/>
    </row>
    <row r="43" spans="1:16" ht="39" customHeight="1" thickBot="1" x14ac:dyDescent="0.25">
      <c r="A43" s="22"/>
      <c r="B43" s="40"/>
      <c r="C43" s="1148" t="s">
        <v>544</v>
      </c>
      <c r="D43" s="1149"/>
      <c r="E43" s="1150"/>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ladXGaKegpoTKdWVgQT8Tu3aaOOK7hCZ0H9Vx+EVtxvR544wMbD+j2OpekvLCuOgEbDQZZBz1TdheepMymCw==" saltValue="UWcYNVrm+XRDGR5+8AQF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1854</v>
      </c>
      <c r="L45" s="60">
        <v>1825</v>
      </c>
      <c r="M45" s="60">
        <v>1778</v>
      </c>
      <c r="N45" s="60">
        <v>1761</v>
      </c>
      <c r="O45" s="61">
        <v>1777</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2">
      <c r="A48" s="48"/>
      <c r="B48" s="1155"/>
      <c r="C48" s="1156"/>
      <c r="D48" s="62"/>
      <c r="E48" s="1161" t="s">
        <v>13</v>
      </c>
      <c r="F48" s="1161"/>
      <c r="G48" s="1161"/>
      <c r="H48" s="1161"/>
      <c r="I48" s="1161"/>
      <c r="J48" s="1162"/>
      <c r="K48" s="63">
        <v>1026</v>
      </c>
      <c r="L48" s="64">
        <v>1034</v>
      </c>
      <c r="M48" s="64">
        <v>1021</v>
      </c>
      <c r="N48" s="64">
        <v>1031</v>
      </c>
      <c r="O48" s="65">
        <v>1028</v>
      </c>
      <c r="P48" s="48"/>
      <c r="Q48" s="48"/>
      <c r="R48" s="48"/>
      <c r="S48" s="48"/>
      <c r="T48" s="48"/>
      <c r="U48" s="48"/>
    </row>
    <row r="49" spans="1:21" ht="30.75" customHeight="1" x14ac:dyDescent="0.2">
      <c r="A49" s="48"/>
      <c r="B49" s="1155"/>
      <c r="C49" s="1156"/>
      <c r="D49" s="62"/>
      <c r="E49" s="1161" t="s">
        <v>14</v>
      </c>
      <c r="F49" s="1161"/>
      <c r="G49" s="1161"/>
      <c r="H49" s="1161"/>
      <c r="I49" s="1161"/>
      <c r="J49" s="1162"/>
      <c r="K49" s="63">
        <v>21</v>
      </c>
      <c r="L49" s="64">
        <v>20</v>
      </c>
      <c r="M49" s="64">
        <v>20</v>
      </c>
      <c r="N49" s="64">
        <v>23</v>
      </c>
      <c r="O49" s="65">
        <v>31</v>
      </c>
      <c r="P49" s="48"/>
      <c r="Q49" s="48"/>
      <c r="R49" s="48"/>
      <c r="S49" s="48"/>
      <c r="T49" s="48"/>
      <c r="U49" s="48"/>
    </row>
    <row r="50" spans="1:21" ht="30.75" customHeight="1" x14ac:dyDescent="0.2">
      <c r="A50" s="48"/>
      <c r="B50" s="1155"/>
      <c r="C50" s="1156"/>
      <c r="D50" s="62"/>
      <c r="E50" s="1161" t="s">
        <v>15</v>
      </c>
      <c r="F50" s="1161"/>
      <c r="G50" s="1161"/>
      <c r="H50" s="1161"/>
      <c r="I50" s="1161"/>
      <c r="J50" s="1162"/>
      <c r="K50" s="63">
        <v>0</v>
      </c>
      <c r="L50" s="64">
        <v>0</v>
      </c>
      <c r="M50" s="64">
        <v>0</v>
      </c>
      <c r="N50" s="64">
        <v>0</v>
      </c>
      <c r="O50" s="65">
        <v>0</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490</v>
      </c>
      <c r="L51" s="64" t="s">
        <v>490</v>
      </c>
      <c r="M51" s="64" t="s">
        <v>490</v>
      </c>
      <c r="N51" s="64" t="s">
        <v>490</v>
      </c>
      <c r="O51" s="65" t="s">
        <v>490</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2030</v>
      </c>
      <c r="L52" s="64">
        <v>2012</v>
      </c>
      <c r="M52" s="64">
        <v>1950</v>
      </c>
      <c r="N52" s="64">
        <v>1934</v>
      </c>
      <c r="O52" s="65">
        <v>1942</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871</v>
      </c>
      <c r="L53" s="69">
        <v>867</v>
      </c>
      <c r="M53" s="69">
        <v>869</v>
      </c>
      <c r="N53" s="69">
        <v>881</v>
      </c>
      <c r="O53" s="70">
        <v>894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T4/sH027YOGuhIyqhV2b+XjjWAYUb7GhSzZ4IGDwknEdN76f0ialP/U9EJ6CoaYe7wvXI2xmO68jAyDedzlA==" saltValue="21pik0f/G/PAycdOBLOaQ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84" t="s">
        <v>30</v>
      </c>
      <c r="C41" s="1185"/>
      <c r="D41" s="105"/>
      <c r="E41" s="1190" t="s">
        <v>31</v>
      </c>
      <c r="F41" s="1190"/>
      <c r="G41" s="1190"/>
      <c r="H41" s="1191"/>
      <c r="I41" s="343">
        <v>16031</v>
      </c>
      <c r="J41" s="344">
        <v>15494</v>
      </c>
      <c r="K41" s="344">
        <v>14820</v>
      </c>
      <c r="L41" s="344">
        <v>15139</v>
      </c>
      <c r="M41" s="345">
        <v>15759</v>
      </c>
    </row>
    <row r="42" spans="2:13" ht="27.75" customHeight="1" x14ac:dyDescent="0.2">
      <c r="B42" s="1186"/>
      <c r="C42" s="1187"/>
      <c r="D42" s="106"/>
      <c r="E42" s="1192" t="s">
        <v>32</v>
      </c>
      <c r="F42" s="1192"/>
      <c r="G42" s="1192"/>
      <c r="H42" s="1193"/>
      <c r="I42" s="346" t="s">
        <v>490</v>
      </c>
      <c r="J42" s="347" t="s">
        <v>490</v>
      </c>
      <c r="K42" s="347" t="s">
        <v>490</v>
      </c>
      <c r="L42" s="347" t="s">
        <v>490</v>
      </c>
      <c r="M42" s="348" t="s">
        <v>490</v>
      </c>
    </row>
    <row r="43" spans="2:13" ht="27.75" customHeight="1" x14ac:dyDescent="0.2">
      <c r="B43" s="1186"/>
      <c r="C43" s="1187"/>
      <c r="D43" s="106"/>
      <c r="E43" s="1192" t="s">
        <v>33</v>
      </c>
      <c r="F43" s="1192"/>
      <c r="G43" s="1192"/>
      <c r="H43" s="1193"/>
      <c r="I43" s="346">
        <v>11404</v>
      </c>
      <c r="J43" s="347">
        <v>11074</v>
      </c>
      <c r="K43" s="347">
        <v>10732</v>
      </c>
      <c r="L43" s="347">
        <v>10244</v>
      </c>
      <c r="M43" s="348">
        <v>9854</v>
      </c>
    </row>
    <row r="44" spans="2:13" ht="27.75" customHeight="1" x14ac:dyDescent="0.2">
      <c r="B44" s="1186"/>
      <c r="C44" s="1187"/>
      <c r="D44" s="106"/>
      <c r="E44" s="1192" t="s">
        <v>34</v>
      </c>
      <c r="F44" s="1192"/>
      <c r="G44" s="1192"/>
      <c r="H44" s="1193"/>
      <c r="I44" s="346">
        <v>105</v>
      </c>
      <c r="J44" s="347">
        <v>102</v>
      </c>
      <c r="K44" s="347">
        <v>91</v>
      </c>
      <c r="L44" s="347">
        <v>218</v>
      </c>
      <c r="M44" s="348">
        <v>222</v>
      </c>
    </row>
    <row r="45" spans="2:13" ht="27.75" customHeight="1" x14ac:dyDescent="0.2">
      <c r="B45" s="1186"/>
      <c r="C45" s="1187"/>
      <c r="D45" s="106"/>
      <c r="E45" s="1192" t="s">
        <v>35</v>
      </c>
      <c r="F45" s="1192"/>
      <c r="G45" s="1192"/>
      <c r="H45" s="1193"/>
      <c r="I45" s="346">
        <v>1645</v>
      </c>
      <c r="J45" s="347">
        <v>1657</v>
      </c>
      <c r="K45" s="347">
        <v>1634</v>
      </c>
      <c r="L45" s="347">
        <v>1593</v>
      </c>
      <c r="M45" s="348">
        <v>1597</v>
      </c>
    </row>
    <row r="46" spans="2:13" ht="27.75" customHeight="1" x14ac:dyDescent="0.2">
      <c r="B46" s="1186"/>
      <c r="C46" s="1187"/>
      <c r="D46" s="107"/>
      <c r="E46" s="1192" t="s">
        <v>36</v>
      </c>
      <c r="F46" s="1192"/>
      <c r="G46" s="1192"/>
      <c r="H46" s="1193"/>
      <c r="I46" s="346" t="s">
        <v>490</v>
      </c>
      <c r="J46" s="347" t="s">
        <v>490</v>
      </c>
      <c r="K46" s="347" t="s">
        <v>490</v>
      </c>
      <c r="L46" s="347" t="s">
        <v>490</v>
      </c>
      <c r="M46" s="348" t="s">
        <v>490</v>
      </c>
    </row>
    <row r="47" spans="2:13" ht="27.75" customHeight="1" x14ac:dyDescent="0.2">
      <c r="B47" s="1186"/>
      <c r="C47" s="1187"/>
      <c r="D47" s="108"/>
      <c r="E47" s="1194" t="s">
        <v>37</v>
      </c>
      <c r="F47" s="1195"/>
      <c r="G47" s="1195"/>
      <c r="H47" s="1196"/>
      <c r="I47" s="346" t="s">
        <v>490</v>
      </c>
      <c r="J47" s="347" t="s">
        <v>490</v>
      </c>
      <c r="K47" s="347" t="s">
        <v>490</v>
      </c>
      <c r="L47" s="347" t="s">
        <v>490</v>
      </c>
      <c r="M47" s="348" t="s">
        <v>490</v>
      </c>
    </row>
    <row r="48" spans="2:13" ht="27.75" customHeight="1" x14ac:dyDescent="0.2">
      <c r="B48" s="1186"/>
      <c r="C48" s="1187"/>
      <c r="D48" s="106"/>
      <c r="E48" s="1192" t="s">
        <v>38</v>
      </c>
      <c r="F48" s="1192"/>
      <c r="G48" s="1192"/>
      <c r="H48" s="1193"/>
      <c r="I48" s="346" t="s">
        <v>490</v>
      </c>
      <c r="J48" s="347" t="s">
        <v>490</v>
      </c>
      <c r="K48" s="347" t="s">
        <v>490</v>
      </c>
      <c r="L48" s="347" t="s">
        <v>490</v>
      </c>
      <c r="M48" s="348" t="s">
        <v>490</v>
      </c>
    </row>
    <row r="49" spans="2:13" ht="27.75" customHeight="1" x14ac:dyDescent="0.2">
      <c r="B49" s="1188"/>
      <c r="C49" s="1189"/>
      <c r="D49" s="106"/>
      <c r="E49" s="1192" t="s">
        <v>39</v>
      </c>
      <c r="F49" s="1192"/>
      <c r="G49" s="1192"/>
      <c r="H49" s="1193"/>
      <c r="I49" s="346" t="s">
        <v>490</v>
      </c>
      <c r="J49" s="347" t="s">
        <v>490</v>
      </c>
      <c r="K49" s="347" t="s">
        <v>490</v>
      </c>
      <c r="L49" s="347" t="s">
        <v>490</v>
      </c>
      <c r="M49" s="348" t="s">
        <v>490</v>
      </c>
    </row>
    <row r="50" spans="2:13" ht="27.75" customHeight="1" x14ac:dyDescent="0.2">
      <c r="B50" s="1197" t="s">
        <v>40</v>
      </c>
      <c r="C50" s="1198"/>
      <c r="D50" s="109"/>
      <c r="E50" s="1192" t="s">
        <v>41</v>
      </c>
      <c r="F50" s="1192"/>
      <c r="G50" s="1192"/>
      <c r="H50" s="1193"/>
      <c r="I50" s="346">
        <v>7787</v>
      </c>
      <c r="J50" s="347">
        <v>8342</v>
      </c>
      <c r="K50" s="347">
        <v>11429</v>
      </c>
      <c r="L50" s="347">
        <v>10716</v>
      </c>
      <c r="M50" s="348">
        <v>10331</v>
      </c>
    </row>
    <row r="51" spans="2:13" ht="27.75" customHeight="1" x14ac:dyDescent="0.2">
      <c r="B51" s="1186"/>
      <c r="C51" s="1187"/>
      <c r="D51" s="106"/>
      <c r="E51" s="1192" t="s">
        <v>42</v>
      </c>
      <c r="F51" s="1192"/>
      <c r="G51" s="1192"/>
      <c r="H51" s="1193"/>
      <c r="I51" s="346">
        <v>295</v>
      </c>
      <c r="J51" s="347">
        <v>221</v>
      </c>
      <c r="K51" s="347">
        <v>157</v>
      </c>
      <c r="L51" s="347">
        <v>107</v>
      </c>
      <c r="M51" s="348">
        <v>68</v>
      </c>
    </row>
    <row r="52" spans="2:13" ht="27.75" customHeight="1" x14ac:dyDescent="0.2">
      <c r="B52" s="1188"/>
      <c r="C52" s="1189"/>
      <c r="D52" s="106"/>
      <c r="E52" s="1192" t="s">
        <v>43</v>
      </c>
      <c r="F52" s="1192"/>
      <c r="G52" s="1192"/>
      <c r="H52" s="1193"/>
      <c r="I52" s="346">
        <v>18061</v>
      </c>
      <c r="J52" s="347">
        <v>17806</v>
      </c>
      <c r="K52" s="347">
        <v>17075</v>
      </c>
      <c r="L52" s="347">
        <v>16949</v>
      </c>
      <c r="M52" s="348">
        <v>17817</v>
      </c>
    </row>
    <row r="53" spans="2:13" ht="27.75" customHeight="1" thickBot="1" x14ac:dyDescent="0.25">
      <c r="B53" s="1199" t="s">
        <v>19</v>
      </c>
      <c r="C53" s="1200"/>
      <c r="D53" s="110"/>
      <c r="E53" s="1201" t="s">
        <v>44</v>
      </c>
      <c r="F53" s="1201"/>
      <c r="G53" s="1201"/>
      <c r="H53" s="1202"/>
      <c r="I53" s="349">
        <v>3042</v>
      </c>
      <c r="J53" s="350">
        <v>1958</v>
      </c>
      <c r="K53" s="350">
        <v>-1384</v>
      </c>
      <c r="L53" s="350">
        <v>-577</v>
      </c>
      <c r="M53" s="351">
        <v>-784</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mZ/4HDXoga4j10/bgcXML2G2R8KdAxai5Sb9p5OEiQ4Aozr25+L6VwV1rDH/C98biMna/VoK2bb1Tp6X6TuDpg==" saltValue="ysV8yySU33vXvIvUe1TpC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9"/>
  <sheetViews>
    <sheetView showGridLines="0" zoomScale="70" zoomScaleNormal="70" zoomScaleSheetLayoutView="100" workbookViewId="0">
      <selection activeCell="G61" sqref="G6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11" t="s">
        <v>46</v>
      </c>
      <c r="D55" s="1211"/>
      <c r="E55" s="1212"/>
      <c r="F55" s="352">
        <v>9318</v>
      </c>
      <c r="G55" s="352">
        <v>8439</v>
      </c>
      <c r="H55" s="353">
        <v>7946</v>
      </c>
    </row>
    <row r="56" spans="2:8" ht="52.5" customHeight="1" x14ac:dyDescent="0.2">
      <c r="B56" s="122"/>
      <c r="C56" s="1213" t="s">
        <v>47</v>
      </c>
      <c r="D56" s="1213"/>
      <c r="E56" s="1214"/>
      <c r="F56" s="354">
        <v>612</v>
      </c>
      <c r="G56" s="354">
        <v>647</v>
      </c>
      <c r="H56" s="355">
        <v>691</v>
      </c>
    </row>
    <row r="57" spans="2:8" ht="53.25" customHeight="1" x14ac:dyDescent="0.2">
      <c r="B57" s="122"/>
      <c r="C57" s="1215" t="s">
        <v>48</v>
      </c>
      <c r="D57" s="1215"/>
      <c r="E57" s="1216"/>
      <c r="F57" s="356">
        <v>1970</v>
      </c>
      <c r="G57" s="356">
        <v>2436</v>
      </c>
      <c r="H57" s="357">
        <v>3052</v>
      </c>
    </row>
    <row r="58" spans="2:8" ht="45.75" customHeight="1" x14ac:dyDescent="0.2">
      <c r="B58" s="123"/>
      <c r="C58" s="1203" t="s">
        <v>567</v>
      </c>
      <c r="D58" s="1204"/>
      <c r="E58" s="1205"/>
      <c r="F58" s="358">
        <v>983</v>
      </c>
      <c r="G58" s="358">
        <v>1442</v>
      </c>
      <c r="H58" s="359">
        <v>2079</v>
      </c>
    </row>
    <row r="59" spans="2:8" ht="45.75" customHeight="1" x14ac:dyDescent="0.2">
      <c r="B59" s="123"/>
      <c r="C59" s="1203" t="s">
        <v>571</v>
      </c>
      <c r="D59" s="1204"/>
      <c r="E59" s="1205"/>
      <c r="F59" s="358">
        <v>247</v>
      </c>
      <c r="G59" s="358">
        <v>236</v>
      </c>
      <c r="H59" s="359">
        <v>225</v>
      </c>
    </row>
    <row r="60" spans="2:8" ht="45.75" customHeight="1" x14ac:dyDescent="0.2">
      <c r="B60" s="123"/>
      <c r="C60" s="1203" t="s">
        <v>568</v>
      </c>
      <c r="D60" s="1204"/>
      <c r="E60" s="1205"/>
      <c r="F60" s="358">
        <v>173</v>
      </c>
      <c r="G60" s="358">
        <v>192</v>
      </c>
      <c r="H60" s="359">
        <v>179</v>
      </c>
    </row>
    <row r="61" spans="2:8" ht="45.75" customHeight="1" x14ac:dyDescent="0.2">
      <c r="B61" s="123"/>
      <c r="C61" s="1203" t="s">
        <v>569</v>
      </c>
      <c r="D61" s="1204"/>
      <c r="E61" s="1205"/>
      <c r="F61" s="358">
        <v>93</v>
      </c>
      <c r="G61" s="358">
        <v>74</v>
      </c>
      <c r="H61" s="359">
        <v>125</v>
      </c>
    </row>
    <row r="62" spans="2:8" ht="45.75" customHeight="1" thickBot="1" x14ac:dyDescent="0.25">
      <c r="B62" s="124"/>
      <c r="C62" s="1206" t="s">
        <v>570</v>
      </c>
      <c r="D62" s="1207"/>
      <c r="E62" s="1208"/>
      <c r="F62" s="360">
        <v>134</v>
      </c>
      <c r="G62" s="360">
        <v>109</v>
      </c>
      <c r="H62" s="361">
        <v>95</v>
      </c>
    </row>
    <row r="63" spans="2:8" ht="52.5" customHeight="1" thickBot="1" x14ac:dyDescent="0.25">
      <c r="B63" s="125"/>
      <c r="C63" s="1209" t="s">
        <v>49</v>
      </c>
      <c r="D63" s="1209"/>
      <c r="E63" s="1210"/>
      <c r="F63" s="362">
        <v>11900</v>
      </c>
      <c r="G63" s="362">
        <v>11522</v>
      </c>
      <c r="H63" s="363">
        <v>11688</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sheetData>
  <sheetProtection algorithmName="SHA-512" hashValue="atgMq8oLHmmu+8moAtTetJk6/IRzchQJG+ZV38DYPsFpkGYxyT9gx29bsZT/WASSkyDmF/KjQEdTQHpiIRcm+g==" saltValue="Dsv7oChzNwDSTAkRFvZn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527</v>
      </c>
      <c r="G2" s="139"/>
      <c r="H2" s="140"/>
    </row>
    <row r="3" spans="1:8" x14ac:dyDescent="0.2">
      <c r="A3" s="136" t="s">
        <v>520</v>
      </c>
      <c r="B3" s="141"/>
      <c r="C3" s="142"/>
      <c r="D3" s="143">
        <v>88577</v>
      </c>
      <c r="E3" s="144"/>
      <c r="F3" s="145">
        <v>120302</v>
      </c>
      <c r="G3" s="146"/>
      <c r="H3" s="147"/>
    </row>
    <row r="4" spans="1:8" x14ac:dyDescent="0.2">
      <c r="A4" s="148"/>
      <c r="B4" s="149"/>
      <c r="C4" s="150"/>
      <c r="D4" s="151">
        <v>49306</v>
      </c>
      <c r="E4" s="152"/>
      <c r="F4" s="153">
        <v>59328</v>
      </c>
      <c r="G4" s="154"/>
      <c r="H4" s="155"/>
    </row>
    <row r="5" spans="1:8" x14ac:dyDescent="0.2">
      <c r="A5" s="136" t="s">
        <v>522</v>
      </c>
      <c r="B5" s="141"/>
      <c r="C5" s="142"/>
      <c r="D5" s="143">
        <v>72710</v>
      </c>
      <c r="E5" s="144"/>
      <c r="F5" s="145">
        <v>114841</v>
      </c>
      <c r="G5" s="146"/>
      <c r="H5" s="147"/>
    </row>
    <row r="6" spans="1:8" x14ac:dyDescent="0.2">
      <c r="A6" s="148"/>
      <c r="B6" s="149"/>
      <c r="C6" s="150"/>
      <c r="D6" s="151">
        <v>45713</v>
      </c>
      <c r="E6" s="152"/>
      <c r="F6" s="153">
        <v>51589</v>
      </c>
      <c r="G6" s="154"/>
      <c r="H6" s="155"/>
    </row>
    <row r="7" spans="1:8" x14ac:dyDescent="0.2">
      <c r="A7" s="136" t="s">
        <v>523</v>
      </c>
      <c r="B7" s="141"/>
      <c r="C7" s="142"/>
      <c r="D7" s="143">
        <v>85718</v>
      </c>
      <c r="E7" s="144"/>
      <c r="F7" s="145">
        <v>124145</v>
      </c>
      <c r="G7" s="146"/>
      <c r="H7" s="147"/>
    </row>
    <row r="8" spans="1:8" x14ac:dyDescent="0.2">
      <c r="A8" s="148"/>
      <c r="B8" s="149"/>
      <c r="C8" s="150"/>
      <c r="D8" s="151">
        <v>53129</v>
      </c>
      <c r="E8" s="152"/>
      <c r="F8" s="153">
        <v>54761</v>
      </c>
      <c r="G8" s="154"/>
      <c r="H8" s="155"/>
    </row>
    <row r="9" spans="1:8" x14ac:dyDescent="0.2">
      <c r="A9" s="136" t="s">
        <v>524</v>
      </c>
      <c r="B9" s="141"/>
      <c r="C9" s="142"/>
      <c r="D9" s="143">
        <v>142454</v>
      </c>
      <c r="E9" s="144"/>
      <c r="F9" s="145">
        <v>131480</v>
      </c>
      <c r="G9" s="146"/>
      <c r="H9" s="147"/>
    </row>
    <row r="10" spans="1:8" x14ac:dyDescent="0.2">
      <c r="A10" s="148"/>
      <c r="B10" s="149"/>
      <c r="C10" s="150"/>
      <c r="D10" s="151">
        <v>85958</v>
      </c>
      <c r="E10" s="152"/>
      <c r="F10" s="153">
        <v>63148</v>
      </c>
      <c r="G10" s="154"/>
      <c r="H10" s="155"/>
    </row>
    <row r="11" spans="1:8" x14ac:dyDescent="0.2">
      <c r="A11" s="136" t="s">
        <v>525</v>
      </c>
      <c r="B11" s="141"/>
      <c r="C11" s="142"/>
      <c r="D11" s="143">
        <v>166987</v>
      </c>
      <c r="E11" s="144"/>
      <c r="F11" s="145">
        <v>163245</v>
      </c>
      <c r="G11" s="146"/>
      <c r="H11" s="147"/>
    </row>
    <row r="12" spans="1:8" x14ac:dyDescent="0.2">
      <c r="A12" s="148"/>
      <c r="B12" s="149"/>
      <c r="C12" s="156"/>
      <c r="D12" s="151">
        <v>135781</v>
      </c>
      <c r="E12" s="152"/>
      <c r="F12" s="153">
        <v>87630</v>
      </c>
      <c r="G12" s="154"/>
      <c r="H12" s="155"/>
    </row>
    <row r="13" spans="1:8" x14ac:dyDescent="0.2">
      <c r="A13" s="136"/>
      <c r="B13" s="141"/>
      <c r="C13" s="157"/>
      <c r="D13" s="158">
        <v>111289</v>
      </c>
      <c r="E13" s="159"/>
      <c r="F13" s="160">
        <v>130803</v>
      </c>
      <c r="G13" s="161"/>
      <c r="H13" s="147"/>
    </row>
    <row r="14" spans="1:8" x14ac:dyDescent="0.2">
      <c r="A14" s="148"/>
      <c r="B14" s="149"/>
      <c r="C14" s="150"/>
      <c r="D14" s="151">
        <v>73977</v>
      </c>
      <c r="E14" s="152"/>
      <c r="F14" s="153">
        <v>63291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2.2999999999999998</v>
      </c>
      <c r="C19" s="162">
        <f>ROUND(VALUE(SUBSTITUTE(実質収支比率等に係る経年分析!G$48,"▲","-")),2)</f>
        <v>8.83</v>
      </c>
      <c r="D19" s="162">
        <f>ROUND(VALUE(SUBSTITUTE(実質収支比率等に係る経年分析!H$48,"▲","-")),2)</f>
        <v>9.57</v>
      </c>
      <c r="E19" s="162">
        <f>ROUND(VALUE(SUBSTITUTE(実質収支比率等に係る経年分析!I$48,"▲","-")),2)</f>
        <v>4.13</v>
      </c>
      <c r="F19" s="162">
        <f>ROUND(VALUE(SUBSTITUTE(実質収支比率等に係る経年分析!J$48,"▲","-")),2)</f>
        <v>6.34</v>
      </c>
    </row>
    <row r="20" spans="1:11" x14ac:dyDescent="0.2">
      <c r="A20" s="162" t="s">
        <v>53</v>
      </c>
      <c r="B20" s="162">
        <f>ROUND(VALUE(SUBSTITUTE(実質収支比率等に係る経年分析!F$47,"▲","-")),2)</f>
        <v>68.38</v>
      </c>
      <c r="C20" s="162">
        <f>ROUND(VALUE(SUBSTITUTE(実質収支比率等に係る経年分析!G$47,"▲","-")),2)</f>
        <v>69.650000000000006</v>
      </c>
      <c r="D20" s="162">
        <f>ROUND(VALUE(SUBSTITUTE(実質収支比率等に係る経年分析!H$47,"▲","-")),2)</f>
        <v>106.58</v>
      </c>
      <c r="E20" s="162">
        <f>ROUND(VALUE(SUBSTITUTE(実質収支比率等に係る経年分析!I$47,"▲","-")),2)</f>
        <v>86.32</v>
      </c>
      <c r="F20" s="162">
        <f>ROUND(VALUE(SUBSTITUTE(実質収支比率等に係る経年分析!J$47,"▲","-")),2)</f>
        <v>89.13</v>
      </c>
    </row>
    <row r="21" spans="1:11" x14ac:dyDescent="0.2">
      <c r="A21" s="162" t="s">
        <v>54</v>
      </c>
      <c r="B21" s="162">
        <f>IF(ISNUMBER(VALUE(SUBSTITUTE(実質収支比率等に係る経年分析!F$49,"▲","-"))),ROUND(VALUE(SUBSTITUTE(実質収支比率等に係る経年分析!F$49,"▲","-")),2),NA())</f>
        <v>0.09</v>
      </c>
      <c r="C21" s="162">
        <f>IF(ISNUMBER(VALUE(SUBSTITUTE(実質収支比率等に係る経年分析!G$49,"▲","-"))),ROUND(VALUE(SUBSTITUTE(実質収支比率等に係る経年分析!G$49,"▲","-")),2),NA())</f>
        <v>9.5500000000000007</v>
      </c>
      <c r="D21" s="162">
        <f>IF(ISNUMBER(VALUE(SUBSTITUTE(実質収支比率等に係る経年分析!H$49,"▲","-"))),ROUND(VALUE(SUBSTITUTE(実質収支比率等に係る経年分析!H$49,"▲","-")),2),NA())</f>
        <v>34</v>
      </c>
      <c r="E21" s="162">
        <f>IF(ISNUMBER(VALUE(SUBSTITUTE(実質収支比率等に係る経年分析!I$49,"▲","-"))),ROUND(VALUE(SUBSTITUTE(実質収支比率等に係る経年分析!I$49,"▲","-")),2),NA())</f>
        <v>-13.43</v>
      </c>
      <c r="F21" s="162">
        <f>IF(ISNUMBER(VALUE(SUBSTITUTE(実質収支比率等に係る経年分析!J$49,"▲","-"))),ROUND(VALUE(SUBSTITUTE(実質収支比率等に係る経年分析!J$49,"▲","-")),2),NA())</f>
        <v>-3.71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介護保険事業特別会計（介護サービス事業勘定）</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0.71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1.33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0.59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0.56999999999999995</v>
      </c>
    </row>
    <row r="32" spans="1:11" x14ac:dyDescent="0.2">
      <c r="A32" s="163" t="str">
        <f>IF(連結実質赤字比率に係る赤字・黒字の構成分析!C$38="",NA(),連結実質赤字比率に係る赤字・黒字の構成分析!C$38)</f>
        <v>介護保険事業特別会計（保険事業勘定）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2.0699999999999998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2.2599999999999998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3.24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3.25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3.56</v>
      </c>
    </row>
    <row r="33" spans="1:16" x14ac:dyDescent="0.2">
      <c r="A33" s="163" t="str">
        <f>IF(連結実質赤字比率に係る赤字・黒字の構成分析!C$37="",NA(),連結実質赤字比率に係る赤字・黒字の構成分析!C$37)</f>
        <v>病院事業特別会計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2.77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6.31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2.5499999999999998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4.59</v>
      </c>
    </row>
    <row r="34" spans="1:16" x14ac:dyDescent="0.2">
      <c r="A34" s="163" t="str">
        <f>IF(連結実質赤字比率に係る赤字・黒字の構成分析!C$36="",NA(),連結実質赤字比率に係る赤字・黒字の構成分析!C$36)</f>
        <v>水道事業特別会計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2.4500000000000002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2.94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3.68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3.83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4.67</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2.29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8.83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9.57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4.12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6.34</v>
      </c>
    </row>
    <row r="36" spans="1:16" x14ac:dyDescent="0.2">
      <c r="A36" s="163" t="str">
        <f>IF(連結実質赤字比率に係る赤字・黒字の構成分析!C$34="",NA(),連結実質赤字比率に係る赤字・黒字の構成分析!C$34)</f>
        <v>下水道事業特別会計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3.33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4.26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7.29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7.42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2030</v>
      </c>
      <c r="E42" s="164"/>
      <c r="F42" s="164"/>
      <c r="G42" s="164">
        <f>'実質公債費比率（分子）の構造'!L$52</f>
        <v>2012</v>
      </c>
      <c r="H42" s="164"/>
      <c r="I42" s="164"/>
      <c r="J42" s="164">
        <f>'実質公債費比率（分子）の構造'!M$52</f>
        <v>1950</v>
      </c>
      <c r="K42" s="164"/>
      <c r="L42" s="164"/>
      <c r="M42" s="164">
        <f>'実質公債費比率（分子）の構造'!N$52</f>
        <v>1934</v>
      </c>
      <c r="N42" s="164"/>
      <c r="O42" s="164"/>
      <c r="P42" s="164">
        <f>'実質公債費比率（分子）の構造'!O$52</f>
        <v>1942</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2">
      <c r="A45" s="164" t="s">
        <v>63</v>
      </c>
      <c r="B45" s="164">
        <f>'実質公債費比率（分子）の構造'!K$49</f>
        <v>21</v>
      </c>
      <c r="C45" s="164"/>
      <c r="D45" s="164"/>
      <c r="E45" s="164">
        <f>'実質公債費比率（分子）の構造'!L$49</f>
        <v>20</v>
      </c>
      <c r="F45" s="164"/>
      <c r="G45" s="164"/>
      <c r="H45" s="164">
        <f>'実質公債費比率（分子）の構造'!M$49</f>
        <v>20</v>
      </c>
      <c r="I45" s="164"/>
      <c r="J45" s="164"/>
      <c r="K45" s="164">
        <f>'実質公債費比率（分子）の構造'!N$49</f>
        <v>23</v>
      </c>
      <c r="L45" s="164"/>
      <c r="M45" s="164"/>
      <c r="N45" s="164">
        <f>'実質公債費比率（分子）の構造'!O$49</f>
        <v>31</v>
      </c>
      <c r="O45" s="164"/>
      <c r="P45" s="164"/>
    </row>
    <row r="46" spans="1:16" x14ac:dyDescent="0.2">
      <c r="A46" s="164" t="s">
        <v>64</v>
      </c>
      <c r="B46" s="164">
        <f>'実質公債費比率（分子）の構造'!K$48</f>
        <v>1026</v>
      </c>
      <c r="C46" s="164"/>
      <c r="D46" s="164"/>
      <c r="E46" s="164">
        <f>'実質公債費比率（分子）の構造'!L$48</f>
        <v>1034</v>
      </c>
      <c r="F46" s="164"/>
      <c r="G46" s="164"/>
      <c r="H46" s="164">
        <f>'実質公債費比率（分子）の構造'!M$48</f>
        <v>1021</v>
      </c>
      <c r="I46" s="164"/>
      <c r="J46" s="164"/>
      <c r="K46" s="164">
        <f>'実質公債費比率（分子）の構造'!N$48</f>
        <v>1031</v>
      </c>
      <c r="L46" s="164"/>
      <c r="M46" s="164"/>
      <c r="N46" s="164">
        <f>'実質公債費比率（分子）の構造'!O$48</f>
        <v>1028</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1854</v>
      </c>
      <c r="C49" s="164"/>
      <c r="D49" s="164"/>
      <c r="E49" s="164">
        <f>'実質公債費比率（分子）の構造'!L$45</f>
        <v>1825</v>
      </c>
      <c r="F49" s="164"/>
      <c r="G49" s="164"/>
      <c r="H49" s="164">
        <f>'実質公債費比率（分子）の構造'!M$45</f>
        <v>1778</v>
      </c>
      <c r="I49" s="164"/>
      <c r="J49" s="164"/>
      <c r="K49" s="164">
        <f>'実質公債費比率（分子）の構造'!N$45</f>
        <v>1761</v>
      </c>
      <c r="L49" s="164"/>
      <c r="M49" s="164"/>
      <c r="N49" s="164">
        <f>'実質公債費比率（分子）の構造'!O$45</f>
        <v>1777</v>
      </c>
      <c r="O49" s="164"/>
      <c r="P49" s="164"/>
    </row>
    <row r="50" spans="1:16" x14ac:dyDescent="0.2">
      <c r="A50" s="164" t="s">
        <v>67</v>
      </c>
      <c r="B50" s="164" t="e">
        <f>NA()</f>
        <v>#N/A</v>
      </c>
      <c r="C50" s="164">
        <f>IF(ISNUMBER('実質公債費比率（分子）の構造'!K$53),'実質公債費比率（分子）の構造'!K$53,NA())</f>
        <v>871</v>
      </c>
      <c r="D50" s="164" t="e">
        <f>NA()</f>
        <v>#N/A</v>
      </c>
      <c r="E50" s="164" t="e">
        <f>NA()</f>
        <v>#N/A</v>
      </c>
      <c r="F50" s="164">
        <f>IF(ISNUMBER('実質公債費比率（分子）の構造'!L$53),'実質公債費比率（分子）の構造'!L$53,NA())</f>
        <v>867</v>
      </c>
      <c r="G50" s="164" t="e">
        <f>NA()</f>
        <v>#N/A</v>
      </c>
      <c r="H50" s="164" t="e">
        <f>NA()</f>
        <v>#N/A</v>
      </c>
      <c r="I50" s="164">
        <f>IF(ISNUMBER('実質公債費比率（分子）の構造'!M$53),'実質公債費比率（分子）の構造'!M$53,NA())</f>
        <v>869</v>
      </c>
      <c r="J50" s="164" t="e">
        <f>NA()</f>
        <v>#N/A</v>
      </c>
      <c r="K50" s="164" t="e">
        <f>NA()</f>
        <v>#N/A</v>
      </c>
      <c r="L50" s="164">
        <f>IF(ISNUMBER('実質公債費比率（分子）の構造'!N$53),'実質公債費比率（分子）の構造'!N$53,NA())</f>
        <v>881</v>
      </c>
      <c r="M50" s="164" t="e">
        <f>NA()</f>
        <v>#N/A</v>
      </c>
      <c r="N50" s="164" t="e">
        <f>NA()</f>
        <v>#N/A</v>
      </c>
      <c r="O50" s="164">
        <f>IF(ISNUMBER('実質公債費比率（分子）の構造'!O$53),'実質公債費比率（分子）の構造'!O$53,NA())</f>
        <v>894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18061</v>
      </c>
      <c r="E56" s="163"/>
      <c r="F56" s="163"/>
      <c r="G56" s="163">
        <f>'将来負担比率（分子）の構造'!J$52</f>
        <v>17806</v>
      </c>
      <c r="H56" s="163"/>
      <c r="I56" s="163"/>
      <c r="J56" s="163">
        <f>'将来負担比率（分子）の構造'!K$52</f>
        <v>17075</v>
      </c>
      <c r="K56" s="163"/>
      <c r="L56" s="163"/>
      <c r="M56" s="163">
        <f>'将来負担比率（分子）の構造'!L$52</f>
        <v>16949</v>
      </c>
      <c r="N56" s="163"/>
      <c r="O56" s="163"/>
      <c r="P56" s="163">
        <f>'将来負担比率（分子）の構造'!M$52</f>
        <v>17817</v>
      </c>
    </row>
    <row r="57" spans="1:16" x14ac:dyDescent="0.2">
      <c r="A57" s="163" t="s">
        <v>42</v>
      </c>
      <c r="B57" s="163"/>
      <c r="C57" s="163"/>
      <c r="D57" s="163">
        <f>'将来負担比率（分子）の構造'!I$51</f>
        <v>295</v>
      </c>
      <c r="E57" s="163"/>
      <c r="F57" s="163"/>
      <c r="G57" s="163">
        <f>'将来負担比率（分子）の構造'!J$51</f>
        <v>221</v>
      </c>
      <c r="H57" s="163"/>
      <c r="I57" s="163"/>
      <c r="J57" s="163">
        <f>'将来負担比率（分子）の構造'!K$51</f>
        <v>157</v>
      </c>
      <c r="K57" s="163"/>
      <c r="L57" s="163"/>
      <c r="M57" s="163">
        <f>'将来負担比率（分子）の構造'!L$51</f>
        <v>107</v>
      </c>
      <c r="N57" s="163"/>
      <c r="O57" s="163"/>
      <c r="P57" s="163">
        <f>'将来負担比率（分子）の構造'!M$51</f>
        <v>68</v>
      </c>
    </row>
    <row r="58" spans="1:16" x14ac:dyDescent="0.2">
      <c r="A58" s="163" t="s">
        <v>41</v>
      </c>
      <c r="B58" s="163"/>
      <c r="C58" s="163"/>
      <c r="D58" s="163">
        <f>'将来負担比率（分子）の構造'!I$50</f>
        <v>7787</v>
      </c>
      <c r="E58" s="163"/>
      <c r="F58" s="163"/>
      <c r="G58" s="163">
        <f>'将来負担比率（分子）の構造'!J$50</f>
        <v>8342</v>
      </c>
      <c r="H58" s="163"/>
      <c r="I58" s="163"/>
      <c r="J58" s="163">
        <f>'将来負担比率（分子）の構造'!K$50</f>
        <v>11429</v>
      </c>
      <c r="K58" s="163"/>
      <c r="L58" s="163"/>
      <c r="M58" s="163">
        <f>'将来負担比率（分子）の構造'!L$50</f>
        <v>10716</v>
      </c>
      <c r="N58" s="163"/>
      <c r="O58" s="163"/>
      <c r="P58" s="163">
        <f>'将来負担比率（分子）の構造'!M$50</f>
        <v>10331</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1645</v>
      </c>
      <c r="C62" s="163"/>
      <c r="D62" s="163"/>
      <c r="E62" s="163">
        <f>'将来負担比率（分子）の構造'!J$45</f>
        <v>1657</v>
      </c>
      <c r="F62" s="163"/>
      <c r="G62" s="163"/>
      <c r="H62" s="163">
        <f>'将来負担比率（分子）の構造'!K$45</f>
        <v>1634</v>
      </c>
      <c r="I62" s="163"/>
      <c r="J62" s="163"/>
      <c r="K62" s="163">
        <f>'将来負担比率（分子）の構造'!L$45</f>
        <v>1593</v>
      </c>
      <c r="L62" s="163"/>
      <c r="M62" s="163"/>
      <c r="N62" s="163">
        <f>'将来負担比率（分子）の構造'!M$45</f>
        <v>1597</v>
      </c>
      <c r="O62" s="163"/>
      <c r="P62" s="163"/>
    </row>
    <row r="63" spans="1:16" x14ac:dyDescent="0.2">
      <c r="A63" s="163" t="s">
        <v>34</v>
      </c>
      <c r="B63" s="163">
        <f>'将来負担比率（分子）の構造'!I$44</f>
        <v>105</v>
      </c>
      <c r="C63" s="163"/>
      <c r="D63" s="163"/>
      <c r="E63" s="163">
        <f>'将来負担比率（分子）の構造'!J$44</f>
        <v>102</v>
      </c>
      <c r="F63" s="163"/>
      <c r="G63" s="163"/>
      <c r="H63" s="163">
        <f>'将来負担比率（分子）の構造'!K$44</f>
        <v>91</v>
      </c>
      <c r="I63" s="163"/>
      <c r="J63" s="163"/>
      <c r="K63" s="163">
        <f>'将来負担比率（分子）の構造'!L$44</f>
        <v>218</v>
      </c>
      <c r="L63" s="163"/>
      <c r="M63" s="163"/>
      <c r="N63" s="163">
        <f>'将来負担比率（分子）の構造'!M$44</f>
        <v>222</v>
      </c>
      <c r="O63" s="163"/>
      <c r="P63" s="163"/>
    </row>
    <row r="64" spans="1:16" x14ac:dyDescent="0.2">
      <c r="A64" s="163" t="s">
        <v>33</v>
      </c>
      <c r="B64" s="163">
        <f>'将来負担比率（分子）の構造'!I$43</f>
        <v>11404</v>
      </c>
      <c r="C64" s="163"/>
      <c r="D64" s="163"/>
      <c r="E64" s="163">
        <f>'将来負担比率（分子）の構造'!J$43</f>
        <v>11074</v>
      </c>
      <c r="F64" s="163"/>
      <c r="G64" s="163"/>
      <c r="H64" s="163">
        <f>'将来負担比率（分子）の構造'!K$43</f>
        <v>10732</v>
      </c>
      <c r="I64" s="163"/>
      <c r="J64" s="163"/>
      <c r="K64" s="163">
        <f>'将来負担比率（分子）の構造'!L$43</f>
        <v>10244</v>
      </c>
      <c r="L64" s="163"/>
      <c r="M64" s="163"/>
      <c r="N64" s="163">
        <f>'将来負担比率（分子）の構造'!M$43</f>
        <v>9854</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16031</v>
      </c>
      <c r="C66" s="163"/>
      <c r="D66" s="163"/>
      <c r="E66" s="163">
        <f>'将来負担比率（分子）の構造'!J$41</f>
        <v>15494</v>
      </c>
      <c r="F66" s="163"/>
      <c r="G66" s="163"/>
      <c r="H66" s="163">
        <f>'将来負担比率（分子）の構造'!K$41</f>
        <v>14820</v>
      </c>
      <c r="I66" s="163"/>
      <c r="J66" s="163"/>
      <c r="K66" s="163">
        <f>'将来負担比率（分子）の構造'!L$41</f>
        <v>15139</v>
      </c>
      <c r="L66" s="163"/>
      <c r="M66" s="163"/>
      <c r="N66" s="163">
        <f>'将来負担比率（分子）の構造'!M$41</f>
        <v>15759</v>
      </c>
      <c r="O66" s="163"/>
      <c r="P66" s="163"/>
    </row>
    <row r="67" spans="1:16" x14ac:dyDescent="0.2">
      <c r="A67" s="163" t="s">
        <v>71</v>
      </c>
      <c r="B67" s="163" t="e">
        <f>NA()</f>
        <v>#N/A</v>
      </c>
      <c r="C67" s="163">
        <f>IF(ISNUMBER('将来負担比率（分子）の構造'!I$53), IF('将来負担比率（分子）の構造'!I$53 &lt; 0, 0, '将来負担比率（分子）の構造'!I$53), NA())</f>
        <v>3042</v>
      </c>
      <c r="D67" s="163" t="e">
        <f>NA()</f>
        <v>#N/A</v>
      </c>
      <c r="E67" s="163" t="e">
        <f>NA()</f>
        <v>#N/A</v>
      </c>
      <c r="F67" s="163">
        <f>IF(ISNUMBER('将来負担比率（分子）の構造'!J$53), IF('将来負担比率（分子）の構造'!J$53 &lt; 0, 0, '将来負担比率（分子）の構造'!J$53), NA())</f>
        <v>1958</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9318</v>
      </c>
      <c r="C72" s="167">
        <f>基金残高に係る経年分析!G55</f>
        <v>8439</v>
      </c>
      <c r="D72" s="167">
        <f>基金残高に係る経年分析!H55</f>
        <v>7946</v>
      </c>
    </row>
    <row r="73" spans="1:16" x14ac:dyDescent="0.2">
      <c r="A73" s="166" t="s">
        <v>74</v>
      </c>
      <c r="B73" s="167">
        <f>基金残高に係る経年分析!F56</f>
        <v>612</v>
      </c>
      <c r="C73" s="167">
        <f>基金残高に係る経年分析!G56</f>
        <v>647</v>
      </c>
      <c r="D73" s="167">
        <f>基金残高に係る経年分析!H56</f>
        <v>691</v>
      </c>
    </row>
    <row r="74" spans="1:16" x14ac:dyDescent="0.2">
      <c r="A74" s="166" t="s">
        <v>75</v>
      </c>
      <c r="B74" s="167">
        <f>基金残高に係る経年分析!F57</f>
        <v>1970</v>
      </c>
      <c r="C74" s="167">
        <f>基金残高に係る経年分析!G57</f>
        <v>2436</v>
      </c>
      <c r="D74" s="167">
        <f>基金残高に係る経年分析!H57</f>
        <v>3052</v>
      </c>
    </row>
  </sheetData>
  <sheetProtection algorithmName="SHA-512" hashValue="0IS0QGFQviqdbu2zRnRd5l9cJVWwz1NFc/IHW+wLMillNutLcuI8pZSPMnY3/y1Ctt0LslkCaSD/SJBloLxcmg==" saltValue="7GlRMj9fdZ8tAgki4Id0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1390259</v>
      </c>
      <c r="S5" s="613"/>
      <c r="T5" s="613"/>
      <c r="U5" s="613"/>
      <c r="V5" s="613"/>
      <c r="W5" s="613"/>
      <c r="X5" s="613"/>
      <c r="Y5" s="614"/>
      <c r="Z5" s="615">
        <v>8.4</v>
      </c>
      <c r="AA5" s="615"/>
      <c r="AB5" s="615"/>
      <c r="AC5" s="615"/>
      <c r="AD5" s="616">
        <v>1390259</v>
      </c>
      <c r="AE5" s="616"/>
      <c r="AF5" s="616"/>
      <c r="AG5" s="616"/>
      <c r="AH5" s="616"/>
      <c r="AI5" s="616"/>
      <c r="AJ5" s="616"/>
      <c r="AK5" s="616"/>
      <c r="AL5" s="617">
        <v>15.6</v>
      </c>
      <c r="AM5" s="618"/>
      <c r="AN5" s="618"/>
      <c r="AO5" s="619"/>
      <c r="AP5" s="609" t="s">
        <v>216</v>
      </c>
      <c r="AQ5" s="610"/>
      <c r="AR5" s="610"/>
      <c r="AS5" s="610"/>
      <c r="AT5" s="610"/>
      <c r="AU5" s="610"/>
      <c r="AV5" s="610"/>
      <c r="AW5" s="610"/>
      <c r="AX5" s="610"/>
      <c r="AY5" s="610"/>
      <c r="AZ5" s="610"/>
      <c r="BA5" s="610"/>
      <c r="BB5" s="610"/>
      <c r="BC5" s="610"/>
      <c r="BD5" s="610"/>
      <c r="BE5" s="610"/>
      <c r="BF5" s="611"/>
      <c r="BG5" s="623">
        <v>1388303</v>
      </c>
      <c r="BH5" s="624"/>
      <c r="BI5" s="624"/>
      <c r="BJ5" s="624"/>
      <c r="BK5" s="624"/>
      <c r="BL5" s="624"/>
      <c r="BM5" s="624"/>
      <c r="BN5" s="625"/>
      <c r="BO5" s="626">
        <v>99.9</v>
      </c>
      <c r="BP5" s="626"/>
      <c r="BQ5" s="626"/>
      <c r="BR5" s="626"/>
      <c r="BS5" s="627">
        <v>9540</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113746</v>
      </c>
      <c r="S6" s="624"/>
      <c r="T6" s="624"/>
      <c r="U6" s="624"/>
      <c r="V6" s="624"/>
      <c r="W6" s="624"/>
      <c r="X6" s="624"/>
      <c r="Y6" s="625"/>
      <c r="Z6" s="626">
        <v>0.7</v>
      </c>
      <c r="AA6" s="626"/>
      <c r="AB6" s="626"/>
      <c r="AC6" s="626"/>
      <c r="AD6" s="627">
        <v>113746</v>
      </c>
      <c r="AE6" s="627"/>
      <c r="AF6" s="627"/>
      <c r="AG6" s="627"/>
      <c r="AH6" s="627"/>
      <c r="AI6" s="627"/>
      <c r="AJ6" s="627"/>
      <c r="AK6" s="627"/>
      <c r="AL6" s="628">
        <v>1.3</v>
      </c>
      <c r="AM6" s="629"/>
      <c r="AN6" s="629"/>
      <c r="AO6" s="630"/>
      <c r="AP6" s="620" t="s">
        <v>221</v>
      </c>
      <c r="AQ6" s="621"/>
      <c r="AR6" s="621"/>
      <c r="AS6" s="621"/>
      <c r="AT6" s="621"/>
      <c r="AU6" s="621"/>
      <c r="AV6" s="621"/>
      <c r="AW6" s="621"/>
      <c r="AX6" s="621"/>
      <c r="AY6" s="621"/>
      <c r="AZ6" s="621"/>
      <c r="BA6" s="621"/>
      <c r="BB6" s="621"/>
      <c r="BC6" s="621"/>
      <c r="BD6" s="621"/>
      <c r="BE6" s="621"/>
      <c r="BF6" s="622"/>
      <c r="BG6" s="623">
        <v>1388303</v>
      </c>
      <c r="BH6" s="624"/>
      <c r="BI6" s="624"/>
      <c r="BJ6" s="624"/>
      <c r="BK6" s="624"/>
      <c r="BL6" s="624"/>
      <c r="BM6" s="624"/>
      <c r="BN6" s="625"/>
      <c r="BO6" s="626">
        <v>99.9</v>
      </c>
      <c r="BP6" s="626"/>
      <c r="BQ6" s="626"/>
      <c r="BR6" s="626"/>
      <c r="BS6" s="627">
        <v>9540</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116431</v>
      </c>
      <c r="CS6" s="624"/>
      <c r="CT6" s="624"/>
      <c r="CU6" s="624"/>
      <c r="CV6" s="624"/>
      <c r="CW6" s="624"/>
      <c r="CX6" s="624"/>
      <c r="CY6" s="625"/>
      <c r="CZ6" s="617">
        <v>0.7</v>
      </c>
      <c r="DA6" s="618"/>
      <c r="DB6" s="618"/>
      <c r="DC6" s="634"/>
      <c r="DD6" s="632">
        <v>26785</v>
      </c>
      <c r="DE6" s="624"/>
      <c r="DF6" s="624"/>
      <c r="DG6" s="624"/>
      <c r="DH6" s="624"/>
      <c r="DI6" s="624"/>
      <c r="DJ6" s="624"/>
      <c r="DK6" s="624"/>
      <c r="DL6" s="624"/>
      <c r="DM6" s="624"/>
      <c r="DN6" s="624"/>
      <c r="DO6" s="624"/>
      <c r="DP6" s="625"/>
      <c r="DQ6" s="632">
        <v>89646</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2845</v>
      </c>
      <c r="S7" s="624"/>
      <c r="T7" s="624"/>
      <c r="U7" s="624"/>
      <c r="V7" s="624"/>
      <c r="W7" s="624"/>
      <c r="X7" s="624"/>
      <c r="Y7" s="625"/>
      <c r="Z7" s="626">
        <v>0</v>
      </c>
      <c r="AA7" s="626"/>
      <c r="AB7" s="626"/>
      <c r="AC7" s="626"/>
      <c r="AD7" s="627">
        <v>2845</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601232</v>
      </c>
      <c r="BH7" s="624"/>
      <c r="BI7" s="624"/>
      <c r="BJ7" s="624"/>
      <c r="BK7" s="624"/>
      <c r="BL7" s="624"/>
      <c r="BM7" s="624"/>
      <c r="BN7" s="625"/>
      <c r="BO7" s="626">
        <v>43.2</v>
      </c>
      <c r="BP7" s="626"/>
      <c r="BQ7" s="626"/>
      <c r="BR7" s="626"/>
      <c r="BS7" s="627">
        <v>9540</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3067621</v>
      </c>
      <c r="CS7" s="624"/>
      <c r="CT7" s="624"/>
      <c r="CU7" s="624"/>
      <c r="CV7" s="624"/>
      <c r="CW7" s="624"/>
      <c r="CX7" s="624"/>
      <c r="CY7" s="625"/>
      <c r="CZ7" s="626">
        <v>19.399999999999999</v>
      </c>
      <c r="DA7" s="626"/>
      <c r="DB7" s="626"/>
      <c r="DC7" s="626"/>
      <c r="DD7" s="632">
        <v>471834</v>
      </c>
      <c r="DE7" s="624"/>
      <c r="DF7" s="624"/>
      <c r="DG7" s="624"/>
      <c r="DH7" s="624"/>
      <c r="DI7" s="624"/>
      <c r="DJ7" s="624"/>
      <c r="DK7" s="624"/>
      <c r="DL7" s="624"/>
      <c r="DM7" s="624"/>
      <c r="DN7" s="624"/>
      <c r="DO7" s="624"/>
      <c r="DP7" s="625"/>
      <c r="DQ7" s="632">
        <v>1724801</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31515</v>
      </c>
      <c r="S8" s="624"/>
      <c r="T8" s="624"/>
      <c r="U8" s="624"/>
      <c r="V8" s="624"/>
      <c r="W8" s="624"/>
      <c r="X8" s="624"/>
      <c r="Y8" s="625"/>
      <c r="Z8" s="626">
        <v>0.2</v>
      </c>
      <c r="AA8" s="626"/>
      <c r="AB8" s="626"/>
      <c r="AC8" s="626"/>
      <c r="AD8" s="627">
        <v>31515</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18647</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3560095</v>
      </c>
      <c r="CS8" s="624"/>
      <c r="CT8" s="624"/>
      <c r="CU8" s="624"/>
      <c r="CV8" s="624"/>
      <c r="CW8" s="624"/>
      <c r="CX8" s="624"/>
      <c r="CY8" s="625"/>
      <c r="CZ8" s="626">
        <v>22.5</v>
      </c>
      <c r="DA8" s="626"/>
      <c r="DB8" s="626"/>
      <c r="DC8" s="626"/>
      <c r="DD8" s="632">
        <v>2200</v>
      </c>
      <c r="DE8" s="624"/>
      <c r="DF8" s="624"/>
      <c r="DG8" s="624"/>
      <c r="DH8" s="624"/>
      <c r="DI8" s="624"/>
      <c r="DJ8" s="624"/>
      <c r="DK8" s="624"/>
      <c r="DL8" s="624"/>
      <c r="DM8" s="624"/>
      <c r="DN8" s="624"/>
      <c r="DO8" s="624"/>
      <c r="DP8" s="625"/>
      <c r="DQ8" s="632">
        <v>2125281</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43739</v>
      </c>
      <c r="S9" s="624"/>
      <c r="T9" s="624"/>
      <c r="U9" s="624"/>
      <c r="V9" s="624"/>
      <c r="W9" s="624"/>
      <c r="X9" s="624"/>
      <c r="Y9" s="625"/>
      <c r="Z9" s="626">
        <v>0.3</v>
      </c>
      <c r="AA9" s="626"/>
      <c r="AB9" s="626"/>
      <c r="AC9" s="626"/>
      <c r="AD9" s="627">
        <v>43739</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521373</v>
      </c>
      <c r="BH9" s="624"/>
      <c r="BI9" s="624"/>
      <c r="BJ9" s="624"/>
      <c r="BK9" s="624"/>
      <c r="BL9" s="624"/>
      <c r="BM9" s="624"/>
      <c r="BN9" s="625"/>
      <c r="BO9" s="626">
        <v>37.5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2605323</v>
      </c>
      <c r="CS9" s="624"/>
      <c r="CT9" s="624"/>
      <c r="CU9" s="624"/>
      <c r="CV9" s="624"/>
      <c r="CW9" s="624"/>
      <c r="CX9" s="624"/>
      <c r="CY9" s="625"/>
      <c r="CZ9" s="626">
        <v>16.399999999999999</v>
      </c>
      <c r="DA9" s="626"/>
      <c r="DB9" s="626"/>
      <c r="DC9" s="626"/>
      <c r="DD9" s="632">
        <v>96056</v>
      </c>
      <c r="DE9" s="624"/>
      <c r="DF9" s="624"/>
      <c r="DG9" s="624"/>
      <c r="DH9" s="624"/>
      <c r="DI9" s="624"/>
      <c r="DJ9" s="624"/>
      <c r="DK9" s="624"/>
      <c r="DL9" s="624"/>
      <c r="DM9" s="624"/>
      <c r="DN9" s="624"/>
      <c r="DO9" s="624"/>
      <c r="DP9" s="625"/>
      <c r="DQ9" s="632">
        <v>2277154</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27822</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365382</v>
      </c>
      <c r="S11" s="624"/>
      <c r="T11" s="624"/>
      <c r="U11" s="624"/>
      <c r="V11" s="624"/>
      <c r="W11" s="624"/>
      <c r="X11" s="624"/>
      <c r="Y11" s="625"/>
      <c r="Z11" s="628">
        <v>2.2000000000000002</v>
      </c>
      <c r="AA11" s="629"/>
      <c r="AB11" s="629"/>
      <c r="AC11" s="635"/>
      <c r="AD11" s="632">
        <v>365382</v>
      </c>
      <c r="AE11" s="624"/>
      <c r="AF11" s="624"/>
      <c r="AG11" s="624"/>
      <c r="AH11" s="624"/>
      <c r="AI11" s="624"/>
      <c r="AJ11" s="624"/>
      <c r="AK11" s="625"/>
      <c r="AL11" s="628">
        <v>4.0999999999999996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33390</v>
      </c>
      <c r="BH11" s="624"/>
      <c r="BI11" s="624"/>
      <c r="BJ11" s="624"/>
      <c r="BK11" s="624"/>
      <c r="BL11" s="624"/>
      <c r="BM11" s="624"/>
      <c r="BN11" s="625"/>
      <c r="BO11" s="626">
        <v>2.4</v>
      </c>
      <c r="BP11" s="626"/>
      <c r="BQ11" s="626"/>
      <c r="BR11" s="626"/>
      <c r="BS11" s="627">
        <v>9540</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1032752</v>
      </c>
      <c r="CS11" s="624"/>
      <c r="CT11" s="624"/>
      <c r="CU11" s="624"/>
      <c r="CV11" s="624"/>
      <c r="CW11" s="624"/>
      <c r="CX11" s="624"/>
      <c r="CY11" s="625"/>
      <c r="CZ11" s="626">
        <v>6.5</v>
      </c>
      <c r="DA11" s="626"/>
      <c r="DB11" s="626"/>
      <c r="DC11" s="626"/>
      <c r="DD11" s="632">
        <v>488076</v>
      </c>
      <c r="DE11" s="624"/>
      <c r="DF11" s="624"/>
      <c r="DG11" s="624"/>
      <c r="DH11" s="624"/>
      <c r="DI11" s="624"/>
      <c r="DJ11" s="624"/>
      <c r="DK11" s="624"/>
      <c r="DL11" s="624"/>
      <c r="DM11" s="624"/>
      <c r="DN11" s="624"/>
      <c r="DO11" s="624"/>
      <c r="DP11" s="625"/>
      <c r="DQ11" s="632">
        <v>589971</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654653</v>
      </c>
      <c r="BH12" s="624"/>
      <c r="BI12" s="624"/>
      <c r="BJ12" s="624"/>
      <c r="BK12" s="624"/>
      <c r="BL12" s="624"/>
      <c r="BM12" s="624"/>
      <c r="BN12" s="625"/>
      <c r="BO12" s="626">
        <v>47.1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818170</v>
      </c>
      <c r="CS12" s="624"/>
      <c r="CT12" s="624"/>
      <c r="CU12" s="624"/>
      <c r="CV12" s="624"/>
      <c r="CW12" s="624"/>
      <c r="CX12" s="624"/>
      <c r="CY12" s="625"/>
      <c r="CZ12" s="626">
        <v>5.2</v>
      </c>
      <c r="DA12" s="626"/>
      <c r="DB12" s="626"/>
      <c r="DC12" s="626"/>
      <c r="DD12" s="632">
        <v>305456</v>
      </c>
      <c r="DE12" s="624"/>
      <c r="DF12" s="624"/>
      <c r="DG12" s="624"/>
      <c r="DH12" s="624"/>
      <c r="DI12" s="624"/>
      <c r="DJ12" s="624"/>
      <c r="DK12" s="624"/>
      <c r="DL12" s="624"/>
      <c r="DM12" s="624"/>
      <c r="DN12" s="624"/>
      <c r="DO12" s="624"/>
      <c r="DP12" s="625"/>
      <c r="DQ12" s="632">
        <v>416321</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653569</v>
      </c>
      <c r="BH13" s="624"/>
      <c r="BI13" s="624"/>
      <c r="BJ13" s="624"/>
      <c r="BK13" s="624"/>
      <c r="BL13" s="624"/>
      <c r="BM13" s="624"/>
      <c r="BN13" s="625"/>
      <c r="BO13" s="626">
        <v>47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882554</v>
      </c>
      <c r="CS13" s="624"/>
      <c r="CT13" s="624"/>
      <c r="CU13" s="624"/>
      <c r="CV13" s="624"/>
      <c r="CW13" s="624"/>
      <c r="CX13" s="624"/>
      <c r="CY13" s="625"/>
      <c r="CZ13" s="626">
        <v>5.6</v>
      </c>
      <c r="DA13" s="626"/>
      <c r="DB13" s="626"/>
      <c r="DC13" s="626"/>
      <c r="DD13" s="632">
        <v>233470</v>
      </c>
      <c r="DE13" s="624"/>
      <c r="DF13" s="624"/>
      <c r="DG13" s="624"/>
      <c r="DH13" s="624"/>
      <c r="DI13" s="624"/>
      <c r="DJ13" s="624"/>
      <c r="DK13" s="624"/>
      <c r="DL13" s="624"/>
      <c r="DM13" s="624"/>
      <c r="DN13" s="624"/>
      <c r="DO13" s="624"/>
      <c r="DP13" s="625"/>
      <c r="DQ13" s="632">
        <v>661723</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61436</v>
      </c>
      <c r="BH14" s="624"/>
      <c r="BI14" s="624"/>
      <c r="BJ14" s="624"/>
      <c r="BK14" s="624"/>
      <c r="BL14" s="624"/>
      <c r="BM14" s="624"/>
      <c r="BN14" s="625"/>
      <c r="BO14" s="626">
        <v>4.4000000000000004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492388</v>
      </c>
      <c r="CS14" s="624"/>
      <c r="CT14" s="624"/>
      <c r="CU14" s="624"/>
      <c r="CV14" s="624"/>
      <c r="CW14" s="624"/>
      <c r="CX14" s="624"/>
      <c r="CY14" s="625"/>
      <c r="CZ14" s="626">
        <v>3.1</v>
      </c>
      <c r="DA14" s="626"/>
      <c r="DB14" s="626"/>
      <c r="DC14" s="626"/>
      <c r="DD14" s="632">
        <v>51168</v>
      </c>
      <c r="DE14" s="624"/>
      <c r="DF14" s="624"/>
      <c r="DG14" s="624"/>
      <c r="DH14" s="624"/>
      <c r="DI14" s="624"/>
      <c r="DJ14" s="624"/>
      <c r="DK14" s="624"/>
      <c r="DL14" s="624"/>
      <c r="DM14" s="624"/>
      <c r="DN14" s="624"/>
      <c r="DO14" s="624"/>
      <c r="DP14" s="625"/>
      <c r="DQ14" s="632">
        <v>436383</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15550</v>
      </c>
      <c r="S15" s="624"/>
      <c r="T15" s="624"/>
      <c r="U15" s="624"/>
      <c r="V15" s="624"/>
      <c r="W15" s="624"/>
      <c r="X15" s="624"/>
      <c r="Y15" s="625"/>
      <c r="Z15" s="626">
        <v>0.1</v>
      </c>
      <c r="AA15" s="626"/>
      <c r="AB15" s="626"/>
      <c r="AC15" s="626"/>
      <c r="AD15" s="627">
        <v>15550</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70982</v>
      </c>
      <c r="BH15" s="624"/>
      <c r="BI15" s="624"/>
      <c r="BJ15" s="624"/>
      <c r="BK15" s="624"/>
      <c r="BL15" s="624"/>
      <c r="BM15" s="624"/>
      <c r="BN15" s="625"/>
      <c r="BO15" s="626">
        <v>5.0999999999999996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1449404</v>
      </c>
      <c r="CS15" s="624"/>
      <c r="CT15" s="624"/>
      <c r="CU15" s="624"/>
      <c r="CV15" s="624"/>
      <c r="CW15" s="624"/>
      <c r="CX15" s="624"/>
      <c r="CY15" s="625"/>
      <c r="CZ15" s="626">
        <v>9.1999999999999993</v>
      </c>
      <c r="DA15" s="626"/>
      <c r="DB15" s="626"/>
      <c r="DC15" s="626"/>
      <c r="DD15" s="632">
        <v>585464</v>
      </c>
      <c r="DE15" s="624"/>
      <c r="DF15" s="624"/>
      <c r="DG15" s="624"/>
      <c r="DH15" s="624"/>
      <c r="DI15" s="624"/>
      <c r="DJ15" s="624"/>
      <c r="DK15" s="624"/>
      <c r="DL15" s="624"/>
      <c r="DM15" s="624"/>
      <c r="DN15" s="624"/>
      <c r="DO15" s="624"/>
      <c r="DP15" s="625"/>
      <c r="DQ15" s="632">
        <v>771250</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29020</v>
      </c>
      <c r="S16" s="624"/>
      <c r="T16" s="624"/>
      <c r="U16" s="624"/>
      <c r="V16" s="624"/>
      <c r="W16" s="624"/>
      <c r="X16" s="624"/>
      <c r="Y16" s="625"/>
      <c r="Z16" s="626">
        <v>0.2</v>
      </c>
      <c r="AA16" s="626"/>
      <c r="AB16" s="626"/>
      <c r="AC16" s="626"/>
      <c r="AD16" s="627">
        <v>29020</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25204</v>
      </c>
      <c r="CS16" s="624"/>
      <c r="CT16" s="624"/>
      <c r="CU16" s="624"/>
      <c r="CV16" s="624"/>
      <c r="CW16" s="624"/>
      <c r="CX16" s="624"/>
      <c r="CY16" s="625"/>
      <c r="CZ16" s="626">
        <v>0.2</v>
      </c>
      <c r="DA16" s="626"/>
      <c r="DB16" s="626"/>
      <c r="DC16" s="626"/>
      <c r="DD16" s="632" t="s">
        <v>122</v>
      </c>
      <c r="DE16" s="624"/>
      <c r="DF16" s="624"/>
      <c r="DG16" s="624"/>
      <c r="DH16" s="624"/>
      <c r="DI16" s="624"/>
      <c r="DJ16" s="624"/>
      <c r="DK16" s="624"/>
      <c r="DL16" s="624"/>
      <c r="DM16" s="624"/>
      <c r="DN16" s="624"/>
      <c r="DO16" s="624"/>
      <c r="DP16" s="625"/>
      <c r="DQ16" s="632">
        <v>3467</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46882</v>
      </c>
      <c r="S17" s="624"/>
      <c r="T17" s="624"/>
      <c r="U17" s="624"/>
      <c r="V17" s="624"/>
      <c r="W17" s="624"/>
      <c r="X17" s="624"/>
      <c r="Y17" s="625"/>
      <c r="Z17" s="626">
        <v>0.3</v>
      </c>
      <c r="AA17" s="626"/>
      <c r="AB17" s="626"/>
      <c r="AC17" s="626"/>
      <c r="AD17" s="627">
        <v>46882</v>
      </c>
      <c r="AE17" s="627"/>
      <c r="AF17" s="627"/>
      <c r="AG17" s="627"/>
      <c r="AH17" s="627"/>
      <c r="AI17" s="627"/>
      <c r="AJ17" s="627"/>
      <c r="AK17" s="627"/>
      <c r="AL17" s="628">
        <v>0.5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1776542</v>
      </c>
      <c r="CS17" s="624"/>
      <c r="CT17" s="624"/>
      <c r="CU17" s="624"/>
      <c r="CV17" s="624"/>
      <c r="CW17" s="624"/>
      <c r="CX17" s="624"/>
      <c r="CY17" s="625"/>
      <c r="CZ17" s="626">
        <v>11.2</v>
      </c>
      <c r="DA17" s="626"/>
      <c r="DB17" s="626"/>
      <c r="DC17" s="626"/>
      <c r="DD17" s="632" t="s">
        <v>122</v>
      </c>
      <c r="DE17" s="624"/>
      <c r="DF17" s="624"/>
      <c r="DG17" s="624"/>
      <c r="DH17" s="624"/>
      <c r="DI17" s="624"/>
      <c r="DJ17" s="624"/>
      <c r="DK17" s="624"/>
      <c r="DL17" s="624"/>
      <c r="DM17" s="624"/>
      <c r="DN17" s="624"/>
      <c r="DO17" s="624"/>
      <c r="DP17" s="625"/>
      <c r="DQ17" s="632">
        <v>1727754</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3506</v>
      </c>
      <c r="S18" s="624"/>
      <c r="T18" s="624"/>
      <c r="U18" s="624"/>
      <c r="V18" s="624"/>
      <c r="W18" s="624"/>
      <c r="X18" s="624"/>
      <c r="Y18" s="625"/>
      <c r="Z18" s="626">
        <v>0</v>
      </c>
      <c r="AA18" s="626"/>
      <c r="AB18" s="626"/>
      <c r="AC18" s="626"/>
      <c r="AD18" s="627">
        <v>3506</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11860</v>
      </c>
      <c r="CS18" s="624"/>
      <c r="CT18" s="624"/>
      <c r="CU18" s="624"/>
      <c r="CV18" s="624"/>
      <c r="CW18" s="624"/>
      <c r="CX18" s="624"/>
      <c r="CY18" s="625"/>
      <c r="CZ18" s="626">
        <v>0.1</v>
      </c>
      <c r="DA18" s="626"/>
      <c r="DB18" s="626"/>
      <c r="DC18" s="626"/>
      <c r="DD18" s="632" t="s">
        <v>122</v>
      </c>
      <c r="DE18" s="624"/>
      <c r="DF18" s="624"/>
      <c r="DG18" s="624"/>
      <c r="DH18" s="624"/>
      <c r="DI18" s="624"/>
      <c r="DJ18" s="624"/>
      <c r="DK18" s="624"/>
      <c r="DL18" s="624"/>
      <c r="DM18" s="624"/>
      <c r="DN18" s="624"/>
      <c r="DO18" s="624"/>
      <c r="DP18" s="625"/>
      <c r="DQ18" s="632">
        <v>11860</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42034</v>
      </c>
      <c r="S19" s="624"/>
      <c r="T19" s="624"/>
      <c r="U19" s="624"/>
      <c r="V19" s="624"/>
      <c r="W19" s="624"/>
      <c r="X19" s="624"/>
      <c r="Y19" s="625"/>
      <c r="Z19" s="626">
        <v>0.3</v>
      </c>
      <c r="AA19" s="626"/>
      <c r="AB19" s="626"/>
      <c r="AC19" s="626"/>
      <c r="AD19" s="627">
        <v>42034</v>
      </c>
      <c r="AE19" s="627"/>
      <c r="AF19" s="627"/>
      <c r="AG19" s="627"/>
      <c r="AH19" s="627"/>
      <c r="AI19" s="627"/>
      <c r="AJ19" s="627"/>
      <c r="AK19" s="627"/>
      <c r="AL19" s="628">
        <v>0.5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1956</v>
      </c>
      <c r="BH19" s="624"/>
      <c r="BI19" s="624"/>
      <c r="BJ19" s="624"/>
      <c r="BK19" s="624"/>
      <c r="BL19" s="624"/>
      <c r="BM19" s="624"/>
      <c r="BN19" s="625"/>
      <c r="BO19" s="626">
        <v>0.1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1342</v>
      </c>
      <c r="S20" s="624"/>
      <c r="T20" s="624"/>
      <c r="U20" s="624"/>
      <c r="V20" s="624"/>
      <c r="W20" s="624"/>
      <c r="X20" s="624"/>
      <c r="Y20" s="625"/>
      <c r="Z20" s="626">
        <v>0</v>
      </c>
      <c r="AA20" s="626"/>
      <c r="AB20" s="626"/>
      <c r="AC20" s="626"/>
      <c r="AD20" s="627">
        <v>1342</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1956</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15838344</v>
      </c>
      <c r="CS20" s="624"/>
      <c r="CT20" s="624"/>
      <c r="CU20" s="624"/>
      <c r="CV20" s="624"/>
      <c r="CW20" s="624"/>
      <c r="CX20" s="624"/>
      <c r="CY20" s="625"/>
      <c r="CZ20" s="626">
        <v>100</v>
      </c>
      <c r="DA20" s="626"/>
      <c r="DB20" s="626"/>
      <c r="DC20" s="626"/>
      <c r="DD20" s="632">
        <v>2260509</v>
      </c>
      <c r="DE20" s="624"/>
      <c r="DF20" s="624"/>
      <c r="DG20" s="624"/>
      <c r="DH20" s="624"/>
      <c r="DI20" s="624"/>
      <c r="DJ20" s="624"/>
      <c r="DK20" s="624"/>
      <c r="DL20" s="624"/>
      <c r="DM20" s="624"/>
      <c r="DN20" s="624"/>
      <c r="DO20" s="624"/>
      <c r="DP20" s="625"/>
      <c r="DQ20" s="632">
        <v>10835611</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7776027</v>
      </c>
      <c r="S21" s="624"/>
      <c r="T21" s="624"/>
      <c r="U21" s="624"/>
      <c r="V21" s="624"/>
      <c r="W21" s="624"/>
      <c r="X21" s="624"/>
      <c r="Y21" s="625"/>
      <c r="Z21" s="626">
        <v>47.2</v>
      </c>
      <c r="AA21" s="626"/>
      <c r="AB21" s="626"/>
      <c r="AC21" s="626"/>
      <c r="AD21" s="627">
        <v>6846563</v>
      </c>
      <c r="AE21" s="627"/>
      <c r="AF21" s="627"/>
      <c r="AG21" s="627"/>
      <c r="AH21" s="627"/>
      <c r="AI21" s="627"/>
      <c r="AJ21" s="627"/>
      <c r="AK21" s="627"/>
      <c r="AL21" s="628">
        <v>76.900000000000006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1956</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6846563</v>
      </c>
      <c r="S22" s="624"/>
      <c r="T22" s="624"/>
      <c r="U22" s="624"/>
      <c r="V22" s="624"/>
      <c r="W22" s="624"/>
      <c r="X22" s="624"/>
      <c r="Y22" s="625"/>
      <c r="Z22" s="626">
        <v>41.5</v>
      </c>
      <c r="AA22" s="626"/>
      <c r="AB22" s="626"/>
      <c r="AC22" s="626"/>
      <c r="AD22" s="627">
        <v>6846563</v>
      </c>
      <c r="AE22" s="627"/>
      <c r="AF22" s="627"/>
      <c r="AG22" s="627"/>
      <c r="AH22" s="627"/>
      <c r="AI22" s="627"/>
      <c r="AJ22" s="627"/>
      <c r="AK22" s="627"/>
      <c r="AL22" s="628">
        <v>76.900000000000006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929464</v>
      </c>
      <c r="S23" s="624"/>
      <c r="T23" s="624"/>
      <c r="U23" s="624"/>
      <c r="V23" s="624"/>
      <c r="W23" s="624"/>
      <c r="X23" s="624"/>
      <c r="Y23" s="625"/>
      <c r="Z23" s="626">
        <v>5.6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5383588</v>
      </c>
      <c r="CS24" s="613"/>
      <c r="CT24" s="613"/>
      <c r="CU24" s="613"/>
      <c r="CV24" s="613"/>
      <c r="CW24" s="613"/>
      <c r="CX24" s="613"/>
      <c r="CY24" s="614"/>
      <c r="CZ24" s="617">
        <v>34</v>
      </c>
      <c r="DA24" s="618"/>
      <c r="DB24" s="618"/>
      <c r="DC24" s="634"/>
      <c r="DD24" s="655">
        <v>4115934</v>
      </c>
      <c r="DE24" s="613"/>
      <c r="DF24" s="613"/>
      <c r="DG24" s="613"/>
      <c r="DH24" s="613"/>
      <c r="DI24" s="613"/>
      <c r="DJ24" s="613"/>
      <c r="DK24" s="614"/>
      <c r="DL24" s="655">
        <v>3918667</v>
      </c>
      <c r="DM24" s="613"/>
      <c r="DN24" s="613"/>
      <c r="DO24" s="613"/>
      <c r="DP24" s="613"/>
      <c r="DQ24" s="613"/>
      <c r="DR24" s="613"/>
      <c r="DS24" s="613"/>
      <c r="DT24" s="613"/>
      <c r="DU24" s="613"/>
      <c r="DV24" s="614"/>
      <c r="DW24" s="617">
        <v>43.9</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9814965</v>
      </c>
      <c r="S25" s="624"/>
      <c r="T25" s="624"/>
      <c r="U25" s="624"/>
      <c r="V25" s="624"/>
      <c r="W25" s="624"/>
      <c r="X25" s="624"/>
      <c r="Y25" s="625"/>
      <c r="Z25" s="626">
        <v>59.5</v>
      </c>
      <c r="AA25" s="626"/>
      <c r="AB25" s="626"/>
      <c r="AC25" s="626"/>
      <c r="AD25" s="627">
        <v>8885501</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1840758</v>
      </c>
      <c r="CS25" s="656"/>
      <c r="CT25" s="656"/>
      <c r="CU25" s="656"/>
      <c r="CV25" s="656"/>
      <c r="CW25" s="656"/>
      <c r="CX25" s="656"/>
      <c r="CY25" s="657"/>
      <c r="CZ25" s="628">
        <v>11.6</v>
      </c>
      <c r="DA25" s="653"/>
      <c r="DB25" s="653"/>
      <c r="DC25" s="658"/>
      <c r="DD25" s="632">
        <v>1738993</v>
      </c>
      <c r="DE25" s="656"/>
      <c r="DF25" s="656"/>
      <c r="DG25" s="656"/>
      <c r="DH25" s="656"/>
      <c r="DI25" s="656"/>
      <c r="DJ25" s="656"/>
      <c r="DK25" s="657"/>
      <c r="DL25" s="632">
        <v>1730806</v>
      </c>
      <c r="DM25" s="656"/>
      <c r="DN25" s="656"/>
      <c r="DO25" s="656"/>
      <c r="DP25" s="656"/>
      <c r="DQ25" s="656"/>
      <c r="DR25" s="656"/>
      <c r="DS25" s="656"/>
      <c r="DT25" s="656"/>
      <c r="DU25" s="656"/>
      <c r="DV25" s="657"/>
      <c r="DW25" s="628">
        <v>19.399999999999999</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1441</v>
      </c>
      <c r="S26" s="624"/>
      <c r="T26" s="624"/>
      <c r="U26" s="624"/>
      <c r="V26" s="624"/>
      <c r="W26" s="624"/>
      <c r="X26" s="624"/>
      <c r="Y26" s="625"/>
      <c r="Z26" s="626">
        <v>0</v>
      </c>
      <c r="AA26" s="626"/>
      <c r="AB26" s="626"/>
      <c r="AC26" s="626"/>
      <c r="AD26" s="627">
        <v>1441</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1125122</v>
      </c>
      <c r="CS26" s="624"/>
      <c r="CT26" s="624"/>
      <c r="CU26" s="624"/>
      <c r="CV26" s="624"/>
      <c r="CW26" s="624"/>
      <c r="CX26" s="624"/>
      <c r="CY26" s="625"/>
      <c r="CZ26" s="628">
        <v>7.1</v>
      </c>
      <c r="DA26" s="653"/>
      <c r="DB26" s="653"/>
      <c r="DC26" s="658"/>
      <c r="DD26" s="632">
        <v>1060592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41194</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1390259</v>
      </c>
      <c r="BH27" s="624"/>
      <c r="BI27" s="624"/>
      <c r="BJ27" s="624"/>
      <c r="BK27" s="624"/>
      <c r="BL27" s="624"/>
      <c r="BM27" s="624"/>
      <c r="BN27" s="625"/>
      <c r="BO27" s="626">
        <v>100</v>
      </c>
      <c r="BP27" s="626"/>
      <c r="BQ27" s="626"/>
      <c r="BR27" s="626"/>
      <c r="BS27" s="627">
        <v>9540</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1766288</v>
      </c>
      <c r="CS27" s="656"/>
      <c r="CT27" s="656"/>
      <c r="CU27" s="656"/>
      <c r="CV27" s="656"/>
      <c r="CW27" s="656"/>
      <c r="CX27" s="656"/>
      <c r="CY27" s="657"/>
      <c r="CZ27" s="628">
        <v>11.2</v>
      </c>
      <c r="DA27" s="653"/>
      <c r="DB27" s="653"/>
      <c r="DC27" s="658"/>
      <c r="DD27" s="632">
        <v>649187</v>
      </c>
      <c r="DE27" s="656"/>
      <c r="DF27" s="656"/>
      <c r="DG27" s="656"/>
      <c r="DH27" s="656"/>
      <c r="DI27" s="656"/>
      <c r="DJ27" s="656"/>
      <c r="DK27" s="657"/>
      <c r="DL27" s="632">
        <v>460107</v>
      </c>
      <c r="DM27" s="656"/>
      <c r="DN27" s="656"/>
      <c r="DO27" s="656"/>
      <c r="DP27" s="656"/>
      <c r="DQ27" s="656"/>
      <c r="DR27" s="656"/>
      <c r="DS27" s="656"/>
      <c r="DT27" s="656"/>
      <c r="DU27" s="656"/>
      <c r="DV27" s="657"/>
      <c r="DW27" s="628">
        <v>5.2</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148105</v>
      </c>
      <c r="S28" s="624"/>
      <c r="T28" s="624"/>
      <c r="U28" s="624"/>
      <c r="V28" s="624"/>
      <c r="W28" s="624"/>
      <c r="X28" s="624"/>
      <c r="Y28" s="625"/>
      <c r="Z28" s="626">
        <v>0.9</v>
      </c>
      <c r="AA28" s="626"/>
      <c r="AB28" s="626"/>
      <c r="AC28" s="626"/>
      <c r="AD28" s="627">
        <v>10860</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1776542</v>
      </c>
      <c r="CS28" s="624"/>
      <c r="CT28" s="624"/>
      <c r="CU28" s="624"/>
      <c r="CV28" s="624"/>
      <c r="CW28" s="624"/>
      <c r="CX28" s="624"/>
      <c r="CY28" s="625"/>
      <c r="CZ28" s="628">
        <v>11.2</v>
      </c>
      <c r="DA28" s="653"/>
      <c r="DB28" s="653"/>
      <c r="DC28" s="658"/>
      <c r="DD28" s="632">
        <v>1727754</v>
      </c>
      <c r="DE28" s="624"/>
      <c r="DF28" s="624"/>
      <c r="DG28" s="624"/>
      <c r="DH28" s="624"/>
      <c r="DI28" s="624"/>
      <c r="DJ28" s="624"/>
      <c r="DK28" s="625"/>
      <c r="DL28" s="632">
        <v>1727754</v>
      </c>
      <c r="DM28" s="624"/>
      <c r="DN28" s="624"/>
      <c r="DO28" s="624"/>
      <c r="DP28" s="624"/>
      <c r="DQ28" s="624"/>
      <c r="DR28" s="624"/>
      <c r="DS28" s="624"/>
      <c r="DT28" s="624"/>
      <c r="DU28" s="624"/>
      <c r="DV28" s="625"/>
      <c r="DW28" s="628">
        <v>19.399999999999999</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23213</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1776542</v>
      </c>
      <c r="CS29" s="656"/>
      <c r="CT29" s="656"/>
      <c r="CU29" s="656"/>
      <c r="CV29" s="656"/>
      <c r="CW29" s="656"/>
      <c r="CX29" s="656"/>
      <c r="CY29" s="657"/>
      <c r="CZ29" s="628">
        <v>11.2</v>
      </c>
      <c r="DA29" s="653"/>
      <c r="DB29" s="653"/>
      <c r="DC29" s="658"/>
      <c r="DD29" s="632">
        <v>1727754</v>
      </c>
      <c r="DE29" s="656"/>
      <c r="DF29" s="656"/>
      <c r="DG29" s="656"/>
      <c r="DH29" s="656"/>
      <c r="DI29" s="656"/>
      <c r="DJ29" s="656"/>
      <c r="DK29" s="657"/>
      <c r="DL29" s="632">
        <v>1727754</v>
      </c>
      <c r="DM29" s="656"/>
      <c r="DN29" s="656"/>
      <c r="DO29" s="656"/>
      <c r="DP29" s="656"/>
      <c r="DQ29" s="656"/>
      <c r="DR29" s="656"/>
      <c r="DS29" s="656"/>
      <c r="DT29" s="656"/>
      <c r="DU29" s="656"/>
      <c r="DV29" s="657"/>
      <c r="DW29" s="628">
        <v>19.399999999999999</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1397178</v>
      </c>
      <c r="S30" s="624"/>
      <c r="T30" s="624"/>
      <c r="U30" s="624"/>
      <c r="V30" s="624"/>
      <c r="W30" s="624"/>
      <c r="X30" s="624"/>
      <c r="Y30" s="625"/>
      <c r="Z30" s="626">
        <v>8.5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1708682</v>
      </c>
      <c r="CS30" s="624"/>
      <c r="CT30" s="624"/>
      <c r="CU30" s="624"/>
      <c r="CV30" s="624"/>
      <c r="CW30" s="624"/>
      <c r="CX30" s="624"/>
      <c r="CY30" s="625"/>
      <c r="CZ30" s="628">
        <v>10.8</v>
      </c>
      <c r="DA30" s="653"/>
      <c r="DB30" s="653"/>
      <c r="DC30" s="658"/>
      <c r="DD30" s="632">
        <v>1661626</v>
      </c>
      <c r="DE30" s="624"/>
      <c r="DF30" s="624"/>
      <c r="DG30" s="624"/>
      <c r="DH30" s="624"/>
      <c r="DI30" s="624"/>
      <c r="DJ30" s="624"/>
      <c r="DK30" s="625"/>
      <c r="DL30" s="632">
        <v>1661626</v>
      </c>
      <c r="DM30" s="624"/>
      <c r="DN30" s="624"/>
      <c r="DO30" s="624"/>
      <c r="DP30" s="624"/>
      <c r="DQ30" s="624"/>
      <c r="DR30" s="624"/>
      <c r="DS30" s="624"/>
      <c r="DT30" s="624"/>
      <c r="DU30" s="624"/>
      <c r="DV30" s="625"/>
      <c r="DW30" s="628">
        <v>18.600000000000001</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98.7</v>
      </c>
      <c r="BH31" s="667"/>
      <c r="BI31" s="667"/>
      <c r="BJ31" s="667"/>
      <c r="BK31" s="667"/>
      <c r="BL31" s="667"/>
      <c r="BM31" s="618">
        <v>93.2</v>
      </c>
      <c r="BN31" s="667"/>
      <c r="BO31" s="667"/>
      <c r="BP31" s="667"/>
      <c r="BQ31" s="668"/>
      <c r="BR31" s="670">
        <v>98.9</v>
      </c>
      <c r="BS31" s="667"/>
      <c r="BT31" s="667"/>
      <c r="BU31" s="667"/>
      <c r="BV31" s="667"/>
      <c r="BW31" s="667"/>
      <c r="BX31" s="618">
        <v>93.8</v>
      </c>
      <c r="BY31" s="667"/>
      <c r="BZ31" s="667"/>
      <c r="CA31" s="667"/>
      <c r="CB31" s="668"/>
      <c r="CD31" s="663"/>
      <c r="CE31" s="664"/>
      <c r="CF31" s="620" t="s">
        <v>300</v>
      </c>
      <c r="CG31" s="621"/>
      <c r="CH31" s="621"/>
      <c r="CI31" s="621"/>
      <c r="CJ31" s="621"/>
      <c r="CK31" s="621"/>
      <c r="CL31" s="621"/>
      <c r="CM31" s="621"/>
      <c r="CN31" s="621"/>
      <c r="CO31" s="621"/>
      <c r="CP31" s="621"/>
      <c r="CQ31" s="622"/>
      <c r="CR31" s="623">
        <v>67860</v>
      </c>
      <c r="CS31" s="656"/>
      <c r="CT31" s="656"/>
      <c r="CU31" s="656"/>
      <c r="CV31" s="656"/>
      <c r="CW31" s="656"/>
      <c r="CX31" s="656"/>
      <c r="CY31" s="657"/>
      <c r="CZ31" s="628">
        <v>0.4</v>
      </c>
      <c r="DA31" s="653"/>
      <c r="DB31" s="653"/>
      <c r="DC31" s="658"/>
      <c r="DD31" s="632">
        <v>66128</v>
      </c>
      <c r="DE31" s="656"/>
      <c r="DF31" s="656"/>
      <c r="DG31" s="656"/>
      <c r="DH31" s="656"/>
      <c r="DI31" s="656"/>
      <c r="DJ31" s="656"/>
      <c r="DK31" s="657"/>
      <c r="DL31" s="632">
        <v>66128</v>
      </c>
      <c r="DM31" s="656"/>
      <c r="DN31" s="656"/>
      <c r="DO31" s="656"/>
      <c r="DP31" s="656"/>
      <c r="DQ31" s="656"/>
      <c r="DR31" s="656"/>
      <c r="DS31" s="656"/>
      <c r="DT31" s="656"/>
      <c r="DU31" s="656"/>
      <c r="DV31" s="657"/>
      <c r="DW31" s="628">
        <v>0.7</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805352</v>
      </c>
      <c r="S32" s="624"/>
      <c r="T32" s="624"/>
      <c r="U32" s="624"/>
      <c r="V32" s="624"/>
      <c r="W32" s="624"/>
      <c r="X32" s="624"/>
      <c r="Y32" s="625"/>
      <c r="Z32" s="626">
        <v>4.9000000000000004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98.8</v>
      </c>
      <c r="BH32" s="656"/>
      <c r="BI32" s="656"/>
      <c r="BJ32" s="656"/>
      <c r="BK32" s="656"/>
      <c r="BL32" s="656"/>
      <c r="BM32" s="629">
        <v>96.1</v>
      </c>
      <c r="BN32" s="656"/>
      <c r="BO32" s="656"/>
      <c r="BP32" s="656"/>
      <c r="BQ32" s="669"/>
      <c r="BR32" s="680">
        <v>99.2</v>
      </c>
      <c r="BS32" s="656"/>
      <c r="BT32" s="656"/>
      <c r="BU32" s="656"/>
      <c r="BV32" s="656"/>
      <c r="BW32" s="656"/>
      <c r="BX32" s="629">
        <v>96.8</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17022</v>
      </c>
      <c r="S33" s="624"/>
      <c r="T33" s="624"/>
      <c r="U33" s="624"/>
      <c r="V33" s="624"/>
      <c r="W33" s="624"/>
      <c r="X33" s="624"/>
      <c r="Y33" s="625"/>
      <c r="Z33" s="626">
        <v>0.1</v>
      </c>
      <c r="AA33" s="626"/>
      <c r="AB33" s="626"/>
      <c r="AC33" s="626"/>
      <c r="AD33" s="627">
        <v>6249</v>
      </c>
      <c r="AE33" s="627"/>
      <c r="AF33" s="627"/>
      <c r="AG33" s="627"/>
      <c r="AH33" s="627"/>
      <c r="AI33" s="627"/>
      <c r="AJ33" s="627"/>
      <c r="AK33" s="627"/>
      <c r="AL33" s="628">
        <v>0.1</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98.5</v>
      </c>
      <c r="BH33" s="682"/>
      <c r="BI33" s="682"/>
      <c r="BJ33" s="682"/>
      <c r="BK33" s="682"/>
      <c r="BL33" s="682"/>
      <c r="BM33" s="683">
        <v>89.9</v>
      </c>
      <c r="BN33" s="682"/>
      <c r="BO33" s="682"/>
      <c r="BP33" s="682"/>
      <c r="BQ33" s="684"/>
      <c r="BR33" s="681">
        <v>98.6</v>
      </c>
      <c r="BS33" s="682"/>
      <c r="BT33" s="682"/>
      <c r="BU33" s="682"/>
      <c r="BV33" s="682"/>
      <c r="BW33" s="682"/>
      <c r="BX33" s="683">
        <v>89.9</v>
      </c>
      <c r="BY33" s="682"/>
      <c r="BZ33" s="682"/>
      <c r="CA33" s="682"/>
      <c r="CB33" s="684"/>
      <c r="CD33" s="620" t="s">
        <v>307</v>
      </c>
      <c r="CE33" s="621"/>
      <c r="CF33" s="621"/>
      <c r="CG33" s="621"/>
      <c r="CH33" s="621"/>
      <c r="CI33" s="621"/>
      <c r="CJ33" s="621"/>
      <c r="CK33" s="621"/>
      <c r="CL33" s="621"/>
      <c r="CM33" s="621"/>
      <c r="CN33" s="621"/>
      <c r="CO33" s="621"/>
      <c r="CP33" s="621"/>
      <c r="CQ33" s="622"/>
      <c r="CR33" s="623">
        <v>8169043</v>
      </c>
      <c r="CS33" s="656"/>
      <c r="CT33" s="656"/>
      <c r="CU33" s="656"/>
      <c r="CV33" s="656"/>
      <c r="CW33" s="656"/>
      <c r="CX33" s="656"/>
      <c r="CY33" s="657"/>
      <c r="CZ33" s="628">
        <v>51.6</v>
      </c>
      <c r="DA33" s="653"/>
      <c r="DB33" s="653"/>
      <c r="DC33" s="658"/>
      <c r="DD33" s="632">
        <v>6327485</v>
      </c>
      <c r="DE33" s="656"/>
      <c r="DF33" s="656"/>
      <c r="DG33" s="656"/>
      <c r="DH33" s="656"/>
      <c r="DI33" s="656"/>
      <c r="DJ33" s="656"/>
      <c r="DK33" s="657"/>
      <c r="DL33" s="632">
        <v>4782887</v>
      </c>
      <c r="DM33" s="656"/>
      <c r="DN33" s="656"/>
      <c r="DO33" s="656"/>
      <c r="DP33" s="656"/>
      <c r="DQ33" s="656"/>
      <c r="DR33" s="656"/>
      <c r="DS33" s="656"/>
      <c r="DT33" s="656"/>
      <c r="DU33" s="656"/>
      <c r="DV33" s="657"/>
      <c r="DW33" s="628">
        <v>53.6</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47497</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2131301</v>
      </c>
      <c r="CS34" s="624"/>
      <c r="CT34" s="624"/>
      <c r="CU34" s="624"/>
      <c r="CV34" s="624"/>
      <c r="CW34" s="624"/>
      <c r="CX34" s="624"/>
      <c r="CY34" s="625"/>
      <c r="CZ34" s="628">
        <v>13.5</v>
      </c>
      <c r="DA34" s="653"/>
      <c r="DB34" s="653"/>
      <c r="DC34" s="658"/>
      <c r="DD34" s="632">
        <v>1558008</v>
      </c>
      <c r="DE34" s="624"/>
      <c r="DF34" s="624"/>
      <c r="DG34" s="624"/>
      <c r="DH34" s="624"/>
      <c r="DI34" s="624"/>
      <c r="DJ34" s="624"/>
      <c r="DK34" s="625"/>
      <c r="DL34" s="632">
        <v>1442661</v>
      </c>
      <c r="DM34" s="624"/>
      <c r="DN34" s="624"/>
      <c r="DO34" s="624"/>
      <c r="DP34" s="624"/>
      <c r="DQ34" s="624"/>
      <c r="DR34" s="624"/>
      <c r="DS34" s="624"/>
      <c r="DT34" s="624"/>
      <c r="DU34" s="624"/>
      <c r="DV34" s="625"/>
      <c r="DW34" s="628">
        <v>16.2</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946361</v>
      </c>
      <c r="S35" s="624"/>
      <c r="T35" s="624"/>
      <c r="U35" s="624"/>
      <c r="V35" s="624"/>
      <c r="W35" s="624"/>
      <c r="X35" s="624"/>
      <c r="Y35" s="625"/>
      <c r="Z35" s="626">
        <v>5.7</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225947</v>
      </c>
      <c r="CS35" s="656"/>
      <c r="CT35" s="656"/>
      <c r="CU35" s="656"/>
      <c r="CV35" s="656"/>
      <c r="CW35" s="656"/>
      <c r="CX35" s="656"/>
      <c r="CY35" s="657"/>
      <c r="CZ35" s="628">
        <v>1.4</v>
      </c>
      <c r="DA35" s="653"/>
      <c r="DB35" s="653"/>
      <c r="DC35" s="658"/>
      <c r="DD35" s="632">
        <v>177303</v>
      </c>
      <c r="DE35" s="656"/>
      <c r="DF35" s="656"/>
      <c r="DG35" s="656"/>
      <c r="DH35" s="656"/>
      <c r="DI35" s="656"/>
      <c r="DJ35" s="656"/>
      <c r="DK35" s="657"/>
      <c r="DL35" s="632">
        <v>177106</v>
      </c>
      <c r="DM35" s="656"/>
      <c r="DN35" s="656"/>
      <c r="DO35" s="656"/>
      <c r="DP35" s="656"/>
      <c r="DQ35" s="656"/>
      <c r="DR35" s="656"/>
      <c r="DS35" s="656"/>
      <c r="DT35" s="656"/>
      <c r="DU35" s="656"/>
      <c r="DV35" s="657"/>
      <c r="DW35" s="628">
        <v>2</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480065</v>
      </c>
      <c r="S36" s="624"/>
      <c r="T36" s="624"/>
      <c r="U36" s="624"/>
      <c r="V36" s="624"/>
      <c r="W36" s="624"/>
      <c r="X36" s="624"/>
      <c r="Y36" s="625"/>
      <c r="Z36" s="626">
        <v>2.9</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3724458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51355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3424539</v>
      </c>
      <c r="CS36" s="624"/>
      <c r="CT36" s="624"/>
      <c r="CU36" s="624"/>
      <c r="CV36" s="624"/>
      <c r="CW36" s="624"/>
      <c r="CX36" s="624"/>
      <c r="CY36" s="625"/>
      <c r="CZ36" s="628">
        <v>21.6</v>
      </c>
      <c r="DA36" s="653"/>
      <c r="DB36" s="653"/>
      <c r="DC36" s="658"/>
      <c r="DD36" s="632">
        <v>3145009</v>
      </c>
      <c r="DE36" s="624"/>
      <c r="DF36" s="624"/>
      <c r="DG36" s="624"/>
      <c r="DH36" s="624"/>
      <c r="DI36" s="624"/>
      <c r="DJ36" s="624"/>
      <c r="DK36" s="625"/>
      <c r="DL36" s="632">
        <v>2183924</v>
      </c>
      <c r="DM36" s="624"/>
      <c r="DN36" s="624"/>
      <c r="DO36" s="624"/>
      <c r="DP36" s="624"/>
      <c r="DQ36" s="624"/>
      <c r="DR36" s="624"/>
      <c r="DS36" s="624"/>
      <c r="DT36" s="624"/>
      <c r="DU36" s="624"/>
      <c r="DV36" s="625"/>
      <c r="DW36" s="628">
        <v>24.5</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433843</v>
      </c>
      <c r="S37" s="624"/>
      <c r="T37" s="624"/>
      <c r="U37" s="624"/>
      <c r="V37" s="624"/>
      <c r="W37" s="624"/>
      <c r="X37" s="624"/>
      <c r="Y37" s="625"/>
      <c r="Z37" s="626">
        <v>2.6</v>
      </c>
      <c r="AA37" s="626"/>
      <c r="AB37" s="626"/>
      <c r="AC37" s="626"/>
      <c r="AD37" s="627">
        <v>1350</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1240626</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-3280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340317</v>
      </c>
      <c r="CS37" s="656"/>
      <c r="CT37" s="656"/>
      <c r="CU37" s="656"/>
      <c r="CV37" s="656"/>
      <c r="CW37" s="656"/>
      <c r="CX37" s="656"/>
      <c r="CY37" s="657"/>
      <c r="CZ37" s="628">
        <v>2.1</v>
      </c>
      <c r="DA37" s="653"/>
      <c r="DB37" s="653"/>
      <c r="DC37" s="658"/>
      <c r="DD37" s="632">
        <v>340317</v>
      </c>
      <c r="DE37" s="656"/>
      <c r="DF37" s="656"/>
      <c r="DG37" s="656"/>
      <c r="DH37" s="656"/>
      <c r="DI37" s="656"/>
      <c r="DJ37" s="656"/>
      <c r="DK37" s="657"/>
      <c r="DL37" s="632">
        <v>340317</v>
      </c>
      <c r="DM37" s="656"/>
      <c r="DN37" s="656"/>
      <c r="DO37" s="656"/>
      <c r="DP37" s="656"/>
      <c r="DQ37" s="656"/>
      <c r="DR37" s="656"/>
      <c r="DS37" s="656"/>
      <c r="DT37" s="656"/>
      <c r="DU37" s="656"/>
      <c r="DV37" s="657"/>
      <c r="DW37" s="628">
        <v>3.8</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2328547</v>
      </c>
      <c r="S38" s="624"/>
      <c r="T38" s="624"/>
      <c r="U38" s="624"/>
      <c r="V38" s="624"/>
      <c r="W38" s="624"/>
      <c r="X38" s="624"/>
      <c r="Y38" s="625"/>
      <c r="Z38" s="626">
        <v>14.1</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713358</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2561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1274518</v>
      </c>
      <c r="CS38" s="624"/>
      <c r="CT38" s="624"/>
      <c r="CU38" s="624"/>
      <c r="CV38" s="624"/>
      <c r="CW38" s="624"/>
      <c r="CX38" s="624"/>
      <c r="CY38" s="625"/>
      <c r="CZ38" s="628">
        <v>8</v>
      </c>
      <c r="DA38" s="653"/>
      <c r="DB38" s="653"/>
      <c r="DC38" s="658"/>
      <c r="DD38" s="632">
        <v>1042127</v>
      </c>
      <c r="DE38" s="624"/>
      <c r="DF38" s="624"/>
      <c r="DG38" s="624"/>
      <c r="DH38" s="624"/>
      <c r="DI38" s="624"/>
      <c r="DJ38" s="624"/>
      <c r="DK38" s="625"/>
      <c r="DL38" s="632">
        <v>979196</v>
      </c>
      <c r="DM38" s="624"/>
      <c r="DN38" s="624"/>
      <c r="DO38" s="624"/>
      <c r="DP38" s="624"/>
      <c r="DQ38" s="624"/>
      <c r="DR38" s="624"/>
      <c r="DS38" s="624"/>
      <c r="DT38" s="624"/>
      <c r="DU38" s="624"/>
      <c r="DV38" s="625"/>
      <c r="DW38" s="628">
        <v>11</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495956</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3595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1112738</v>
      </c>
      <c r="CS39" s="656"/>
      <c r="CT39" s="656"/>
      <c r="CU39" s="656"/>
      <c r="CV39" s="656"/>
      <c r="CW39" s="656"/>
      <c r="CX39" s="656"/>
      <c r="CY39" s="657"/>
      <c r="CZ39" s="628">
        <v>7</v>
      </c>
      <c r="DA39" s="653"/>
      <c r="DB39" s="653"/>
      <c r="DC39" s="658"/>
      <c r="DD39" s="632">
        <v>405038</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17147</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11860</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104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16484783</v>
      </c>
      <c r="S41" s="696"/>
      <c r="T41" s="696"/>
      <c r="U41" s="696"/>
      <c r="V41" s="696"/>
      <c r="W41" s="696"/>
      <c r="X41" s="696"/>
      <c r="Y41" s="700"/>
      <c r="Z41" s="701">
        <v>100</v>
      </c>
      <c r="AA41" s="701"/>
      <c r="AB41" s="701"/>
      <c r="AC41" s="701"/>
      <c r="AD41" s="702">
        <v>8905401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239966</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1022692</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538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2285713</v>
      </c>
      <c r="CS42" s="656"/>
      <c r="CT42" s="656"/>
      <c r="CU42" s="656"/>
      <c r="CV42" s="656"/>
      <c r="CW42" s="656"/>
      <c r="CX42" s="656"/>
      <c r="CY42" s="657"/>
      <c r="CZ42" s="628">
        <v>14.4</v>
      </c>
      <c r="DA42" s="653"/>
      <c r="DB42" s="653"/>
      <c r="DC42" s="658"/>
      <c r="DD42" s="632">
        <v>392192</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54951</v>
      </c>
      <c r="CS43" s="656"/>
      <c r="CT43" s="656"/>
      <c r="CU43" s="656"/>
      <c r="CV43" s="656"/>
      <c r="CW43" s="656"/>
      <c r="CX43" s="656"/>
      <c r="CY43" s="657"/>
      <c r="CZ43" s="628">
        <v>0.3</v>
      </c>
      <c r="DA43" s="653"/>
      <c r="DB43" s="653"/>
      <c r="DC43" s="658"/>
      <c r="DD43" s="632">
        <v>54951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2260509</v>
      </c>
      <c r="CS44" s="624"/>
      <c r="CT44" s="624"/>
      <c r="CU44" s="624"/>
      <c r="CV44" s="624"/>
      <c r="CW44" s="624"/>
      <c r="CX44" s="624"/>
      <c r="CY44" s="625"/>
      <c r="CZ44" s="628">
        <v>14.3</v>
      </c>
      <c r="DA44" s="629"/>
      <c r="DB44" s="629"/>
      <c r="DC44" s="635"/>
      <c r="DD44" s="632">
        <v>388725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334921</v>
      </c>
      <c r="CS45" s="656"/>
      <c r="CT45" s="656"/>
      <c r="CU45" s="656"/>
      <c r="CV45" s="656"/>
      <c r="CW45" s="656"/>
      <c r="CX45" s="656"/>
      <c r="CY45" s="657"/>
      <c r="CZ45" s="628">
        <v>2.1</v>
      </c>
      <c r="DA45" s="653"/>
      <c r="DB45" s="653"/>
      <c r="DC45" s="658"/>
      <c r="DD45" s="632">
        <v>69132</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1838061</v>
      </c>
      <c r="CS46" s="624"/>
      <c r="CT46" s="624"/>
      <c r="CU46" s="624"/>
      <c r="CV46" s="624"/>
      <c r="CW46" s="624"/>
      <c r="CX46" s="624"/>
      <c r="CY46" s="625"/>
      <c r="CZ46" s="628">
        <v>11.6</v>
      </c>
      <c r="DA46" s="629"/>
      <c r="DB46" s="629"/>
      <c r="DC46" s="635"/>
      <c r="DD46" s="632">
        <v>285936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25204</v>
      </c>
      <c r="CS47" s="656"/>
      <c r="CT47" s="656"/>
      <c r="CU47" s="656"/>
      <c r="CV47" s="656"/>
      <c r="CW47" s="656"/>
      <c r="CX47" s="656"/>
      <c r="CY47" s="657"/>
      <c r="CZ47" s="628">
        <v>0.2</v>
      </c>
      <c r="DA47" s="653"/>
      <c r="DB47" s="653"/>
      <c r="DC47" s="658"/>
      <c r="DD47" s="632">
        <v>3467</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15838344</v>
      </c>
      <c r="CS49" s="682"/>
      <c r="CT49" s="682"/>
      <c r="CU49" s="682"/>
      <c r="CV49" s="682"/>
      <c r="CW49" s="682"/>
      <c r="CX49" s="682"/>
      <c r="CY49" s="711"/>
      <c r="CZ49" s="703">
        <v>100</v>
      </c>
      <c r="DA49" s="712"/>
      <c r="DB49" s="712"/>
      <c r="DC49" s="713"/>
      <c r="DD49" s="714">
        <v>10835611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Rbn9M/LKwyzR5+I9yiokFeuI/1ktTuRUoxp4WZF/uc7nqBVf5QnpehQtAJ8RoO95/fjhFFfuYJ9rCLYZquMaFQ==" saltValue="5mdIEwT6qG2q4m8L1UHYi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16496</v>
      </c>
      <c r="R7" s="753"/>
      <c r="S7" s="753"/>
      <c r="T7" s="753"/>
      <c r="U7" s="753"/>
      <c r="V7" s="753">
        <v>15849</v>
      </c>
      <c r="W7" s="753"/>
      <c r="X7" s="753"/>
      <c r="Y7" s="753"/>
      <c r="Z7" s="753"/>
      <c r="AA7" s="753">
        <v>646</v>
      </c>
      <c r="AB7" s="753"/>
      <c r="AC7" s="753"/>
      <c r="AD7" s="753"/>
      <c r="AE7" s="754"/>
      <c r="AF7" s="755">
        <v>566</v>
      </c>
      <c r="AG7" s="756"/>
      <c r="AH7" s="756"/>
      <c r="AI7" s="756"/>
      <c r="AJ7" s="757"/>
      <c r="AK7" s="758">
        <v>946</v>
      </c>
      <c r="AL7" s="759"/>
      <c r="AM7" s="759"/>
      <c r="AN7" s="759"/>
      <c r="AO7" s="759"/>
      <c r="AP7" s="759">
        <v>15759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563</v>
      </c>
      <c r="BT7" s="747"/>
      <c r="BU7" s="747"/>
      <c r="BV7" s="747"/>
      <c r="BW7" s="747"/>
      <c r="BX7" s="747"/>
      <c r="BY7" s="747"/>
      <c r="BZ7" s="747"/>
      <c r="CA7" s="747"/>
      <c r="CB7" s="747"/>
      <c r="CC7" s="747"/>
      <c r="CD7" s="747"/>
      <c r="CE7" s="747"/>
      <c r="CF7" s="747"/>
      <c r="CG7" s="762"/>
      <c r="CH7" s="743">
        <v>-8</v>
      </c>
      <c r="CI7" s="744"/>
      <c r="CJ7" s="744"/>
      <c r="CK7" s="744"/>
      <c r="CL7" s="745"/>
      <c r="CM7" s="743">
        <v>52</v>
      </c>
      <c r="CN7" s="744"/>
      <c r="CO7" s="744"/>
      <c r="CP7" s="744"/>
      <c r="CQ7" s="745"/>
      <c r="CR7" s="743">
        <v>1</v>
      </c>
      <c r="CS7" s="744"/>
      <c r="CT7" s="744"/>
      <c r="CU7" s="744"/>
      <c r="CV7" s="745"/>
      <c r="CW7" s="743" t="s">
        <v>550</v>
      </c>
      <c r="CX7" s="744"/>
      <c r="CY7" s="744"/>
      <c r="CZ7" s="744"/>
      <c r="DA7" s="745"/>
      <c r="DB7" s="743" t="s">
        <v>550</v>
      </c>
      <c r="DC7" s="744"/>
      <c r="DD7" s="744"/>
      <c r="DE7" s="744"/>
      <c r="DF7" s="745"/>
      <c r="DG7" s="743" t="s">
        <v>550</v>
      </c>
      <c r="DH7" s="744"/>
      <c r="DI7" s="744"/>
      <c r="DJ7" s="744"/>
      <c r="DK7" s="745"/>
      <c r="DL7" s="743" t="s">
        <v>550</v>
      </c>
      <c r="DM7" s="744"/>
      <c r="DN7" s="744"/>
      <c r="DO7" s="744"/>
      <c r="DP7" s="745"/>
      <c r="DQ7" s="743" t="s">
        <v>550</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564</v>
      </c>
      <c r="BT8" s="774"/>
      <c r="BU8" s="774"/>
      <c r="BV8" s="774"/>
      <c r="BW8" s="774"/>
      <c r="BX8" s="774"/>
      <c r="BY8" s="774"/>
      <c r="BZ8" s="774"/>
      <c r="CA8" s="774"/>
      <c r="CB8" s="774"/>
      <c r="CC8" s="774"/>
      <c r="CD8" s="774"/>
      <c r="CE8" s="774"/>
      <c r="CF8" s="774"/>
      <c r="CG8" s="775"/>
      <c r="CH8" s="776">
        <v>-7</v>
      </c>
      <c r="CI8" s="777"/>
      <c r="CJ8" s="777"/>
      <c r="CK8" s="777"/>
      <c r="CL8" s="778"/>
      <c r="CM8" s="776">
        <v>7</v>
      </c>
      <c r="CN8" s="777"/>
      <c r="CO8" s="777"/>
      <c r="CP8" s="777"/>
      <c r="CQ8" s="778"/>
      <c r="CR8" s="776">
        <v>6</v>
      </c>
      <c r="CS8" s="777"/>
      <c r="CT8" s="777"/>
      <c r="CU8" s="777"/>
      <c r="CV8" s="778"/>
      <c r="CW8" s="776" t="s">
        <v>550</v>
      </c>
      <c r="CX8" s="777"/>
      <c r="CY8" s="777"/>
      <c r="CZ8" s="777"/>
      <c r="DA8" s="778"/>
      <c r="DB8" s="776" t="s">
        <v>550</v>
      </c>
      <c r="DC8" s="777"/>
      <c r="DD8" s="777"/>
      <c r="DE8" s="777"/>
      <c r="DF8" s="778"/>
      <c r="DG8" s="776" t="s">
        <v>550</v>
      </c>
      <c r="DH8" s="777"/>
      <c r="DI8" s="777"/>
      <c r="DJ8" s="777"/>
      <c r="DK8" s="778"/>
      <c r="DL8" s="776" t="s">
        <v>550</v>
      </c>
      <c r="DM8" s="777"/>
      <c r="DN8" s="777"/>
      <c r="DO8" s="777"/>
      <c r="DP8" s="778"/>
      <c r="DQ8" s="776" t="s">
        <v>550</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565</v>
      </c>
      <c r="BT9" s="774"/>
      <c r="BU9" s="774"/>
      <c r="BV9" s="774"/>
      <c r="BW9" s="774"/>
      <c r="BX9" s="774"/>
      <c r="BY9" s="774"/>
      <c r="BZ9" s="774"/>
      <c r="CA9" s="774"/>
      <c r="CB9" s="774"/>
      <c r="CC9" s="774"/>
      <c r="CD9" s="774"/>
      <c r="CE9" s="774"/>
      <c r="CF9" s="774"/>
      <c r="CG9" s="775"/>
      <c r="CH9" s="776">
        <v>-1</v>
      </c>
      <c r="CI9" s="777"/>
      <c r="CJ9" s="777"/>
      <c r="CK9" s="777"/>
      <c r="CL9" s="778"/>
      <c r="CM9" s="776">
        <v>52</v>
      </c>
      <c r="CN9" s="777"/>
      <c r="CO9" s="777"/>
      <c r="CP9" s="777"/>
      <c r="CQ9" s="778"/>
      <c r="CR9" s="776">
        <v>5</v>
      </c>
      <c r="CS9" s="777"/>
      <c r="CT9" s="777"/>
      <c r="CU9" s="777"/>
      <c r="CV9" s="778"/>
      <c r="CW9" s="776" t="s">
        <v>550</v>
      </c>
      <c r="CX9" s="777"/>
      <c r="CY9" s="777"/>
      <c r="CZ9" s="777"/>
      <c r="DA9" s="778"/>
      <c r="DB9" s="776" t="s">
        <v>550</v>
      </c>
      <c r="DC9" s="777"/>
      <c r="DD9" s="777"/>
      <c r="DE9" s="777"/>
      <c r="DF9" s="778"/>
      <c r="DG9" s="776" t="s">
        <v>550</v>
      </c>
      <c r="DH9" s="777"/>
      <c r="DI9" s="777"/>
      <c r="DJ9" s="777"/>
      <c r="DK9" s="778"/>
      <c r="DL9" s="776" t="s">
        <v>550</v>
      </c>
      <c r="DM9" s="777"/>
      <c r="DN9" s="777"/>
      <c r="DO9" s="777"/>
      <c r="DP9" s="778"/>
      <c r="DQ9" s="776" t="s">
        <v>550</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566</v>
      </c>
      <c r="BT10" s="774"/>
      <c r="BU10" s="774"/>
      <c r="BV10" s="774"/>
      <c r="BW10" s="774"/>
      <c r="BX10" s="774"/>
      <c r="BY10" s="774"/>
      <c r="BZ10" s="774"/>
      <c r="CA10" s="774"/>
      <c r="CB10" s="774"/>
      <c r="CC10" s="774"/>
      <c r="CD10" s="774"/>
      <c r="CE10" s="774"/>
      <c r="CF10" s="774"/>
      <c r="CG10" s="775"/>
      <c r="CH10" s="776">
        <v>0</v>
      </c>
      <c r="CI10" s="777"/>
      <c r="CJ10" s="777"/>
      <c r="CK10" s="777"/>
      <c r="CL10" s="778"/>
      <c r="CM10" s="776">
        <v>85</v>
      </c>
      <c r="CN10" s="777"/>
      <c r="CO10" s="777"/>
      <c r="CP10" s="777"/>
      <c r="CQ10" s="778"/>
      <c r="CR10" s="776">
        <v>100</v>
      </c>
      <c r="CS10" s="777"/>
      <c r="CT10" s="777"/>
      <c r="CU10" s="777"/>
      <c r="CV10" s="778"/>
      <c r="CW10" s="776" t="s">
        <v>550</v>
      </c>
      <c r="CX10" s="777"/>
      <c r="CY10" s="777"/>
      <c r="CZ10" s="777"/>
      <c r="DA10" s="778"/>
      <c r="DB10" s="776" t="s">
        <v>550</v>
      </c>
      <c r="DC10" s="777"/>
      <c r="DD10" s="777"/>
      <c r="DE10" s="777"/>
      <c r="DF10" s="778"/>
      <c r="DG10" s="776" t="s">
        <v>550</v>
      </c>
      <c r="DH10" s="777"/>
      <c r="DI10" s="777"/>
      <c r="DJ10" s="777"/>
      <c r="DK10" s="778"/>
      <c r="DL10" s="776" t="s">
        <v>550</v>
      </c>
      <c r="DM10" s="777"/>
      <c r="DN10" s="777"/>
      <c r="DO10" s="777"/>
      <c r="DP10" s="778"/>
      <c r="DQ10" s="776" t="s">
        <v>550</v>
      </c>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16496</v>
      </c>
      <c r="R23" s="793"/>
      <c r="S23" s="793"/>
      <c r="T23" s="793"/>
      <c r="U23" s="793"/>
      <c r="V23" s="793">
        <v>15849</v>
      </c>
      <c r="W23" s="793"/>
      <c r="X23" s="793"/>
      <c r="Y23" s="793"/>
      <c r="Z23" s="793"/>
      <c r="AA23" s="793">
        <v>646</v>
      </c>
      <c r="AB23" s="793"/>
      <c r="AC23" s="793"/>
      <c r="AD23" s="793"/>
      <c r="AE23" s="794"/>
      <c r="AF23" s="795">
        <v>566</v>
      </c>
      <c r="AG23" s="793"/>
      <c r="AH23" s="793"/>
      <c r="AI23" s="793"/>
      <c r="AJ23" s="796"/>
      <c r="AK23" s="797"/>
      <c r="AL23" s="798"/>
      <c r="AM23" s="798"/>
      <c r="AN23" s="798"/>
      <c r="AO23" s="798"/>
      <c r="AP23" s="793">
        <v>15759</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2741</v>
      </c>
      <c r="R28" s="823"/>
      <c r="S28" s="823"/>
      <c r="T28" s="823"/>
      <c r="U28" s="823"/>
      <c r="V28" s="823">
        <v>2689</v>
      </c>
      <c r="W28" s="823"/>
      <c r="X28" s="823"/>
      <c r="Y28" s="823"/>
      <c r="Z28" s="823"/>
      <c r="AA28" s="823">
        <v>51</v>
      </c>
      <c r="AB28" s="823"/>
      <c r="AC28" s="823"/>
      <c r="AD28" s="823"/>
      <c r="AE28" s="824"/>
      <c r="AF28" s="825">
        <v>51</v>
      </c>
      <c r="AG28" s="823"/>
      <c r="AH28" s="823"/>
      <c r="AI28" s="823"/>
      <c r="AJ28" s="826"/>
      <c r="AK28" s="827">
        <v>240</v>
      </c>
      <c r="AL28" s="828"/>
      <c r="AM28" s="828"/>
      <c r="AN28" s="828"/>
      <c r="AO28" s="828"/>
      <c r="AP28" s="828" t="s">
        <v>550</v>
      </c>
      <c r="AQ28" s="828"/>
      <c r="AR28" s="828"/>
      <c r="AS28" s="828"/>
      <c r="AT28" s="828"/>
      <c r="AU28" s="828" t="s">
        <v>550</v>
      </c>
      <c r="AV28" s="828"/>
      <c r="AW28" s="828"/>
      <c r="AX28" s="828"/>
      <c r="AY28" s="828"/>
      <c r="AZ28" s="829" t="s">
        <v>550</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3410</v>
      </c>
      <c r="R29" s="784"/>
      <c r="S29" s="784"/>
      <c r="T29" s="784"/>
      <c r="U29" s="784"/>
      <c r="V29" s="784">
        <v>3092</v>
      </c>
      <c r="W29" s="784"/>
      <c r="X29" s="784"/>
      <c r="Y29" s="784"/>
      <c r="Z29" s="784"/>
      <c r="AA29" s="784">
        <v>318</v>
      </c>
      <c r="AB29" s="784"/>
      <c r="AC29" s="784"/>
      <c r="AD29" s="784"/>
      <c r="AE29" s="785"/>
      <c r="AF29" s="786">
        <v>318</v>
      </c>
      <c r="AG29" s="787"/>
      <c r="AH29" s="787"/>
      <c r="AI29" s="787"/>
      <c r="AJ29" s="788"/>
      <c r="AK29" s="834">
        <v>538</v>
      </c>
      <c r="AL29" s="830"/>
      <c r="AM29" s="830"/>
      <c r="AN29" s="830"/>
      <c r="AO29" s="830"/>
      <c r="AP29" s="830" t="s">
        <v>550</v>
      </c>
      <c r="AQ29" s="830"/>
      <c r="AR29" s="830"/>
      <c r="AS29" s="830"/>
      <c r="AT29" s="830"/>
      <c r="AU29" s="830" t="s">
        <v>550</v>
      </c>
      <c r="AV29" s="830"/>
      <c r="AW29" s="830"/>
      <c r="AX29" s="830"/>
      <c r="AY29" s="830"/>
      <c r="AZ29" s="831" t="s">
        <v>550</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486</v>
      </c>
      <c r="R30" s="784"/>
      <c r="S30" s="784"/>
      <c r="T30" s="784"/>
      <c r="U30" s="784"/>
      <c r="V30" s="784">
        <v>485</v>
      </c>
      <c r="W30" s="784"/>
      <c r="X30" s="784"/>
      <c r="Y30" s="784"/>
      <c r="Z30" s="784"/>
      <c r="AA30" s="784">
        <v>0</v>
      </c>
      <c r="AB30" s="784"/>
      <c r="AC30" s="784"/>
      <c r="AD30" s="784"/>
      <c r="AE30" s="785"/>
      <c r="AF30" s="786">
        <v>0</v>
      </c>
      <c r="AG30" s="787"/>
      <c r="AH30" s="787"/>
      <c r="AI30" s="787"/>
      <c r="AJ30" s="788"/>
      <c r="AK30" s="834">
        <v>157</v>
      </c>
      <c r="AL30" s="830"/>
      <c r="AM30" s="830"/>
      <c r="AN30" s="830"/>
      <c r="AO30" s="830"/>
      <c r="AP30" s="830" t="s">
        <v>550</v>
      </c>
      <c r="AQ30" s="830"/>
      <c r="AR30" s="830"/>
      <c r="AS30" s="830"/>
      <c r="AT30" s="830"/>
      <c r="AU30" s="830" t="s">
        <v>550</v>
      </c>
      <c r="AV30" s="830"/>
      <c r="AW30" s="830"/>
      <c r="AX30" s="830"/>
      <c r="AY30" s="830"/>
      <c r="AZ30" s="831" t="s">
        <v>550</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7</v>
      </c>
      <c r="R31" s="784"/>
      <c r="S31" s="784"/>
      <c r="T31" s="784"/>
      <c r="U31" s="784"/>
      <c r="V31" s="784">
        <v>7</v>
      </c>
      <c r="W31" s="784"/>
      <c r="X31" s="784"/>
      <c r="Y31" s="784"/>
      <c r="Z31" s="784"/>
      <c r="AA31" s="784" t="s">
        <v>550</v>
      </c>
      <c r="AB31" s="784"/>
      <c r="AC31" s="784"/>
      <c r="AD31" s="784"/>
      <c r="AE31" s="785"/>
      <c r="AF31" s="786" t="s">
        <v>122</v>
      </c>
      <c r="AG31" s="787"/>
      <c r="AH31" s="787"/>
      <c r="AI31" s="787"/>
      <c r="AJ31" s="788"/>
      <c r="AK31" s="834" t="s">
        <v>550</v>
      </c>
      <c r="AL31" s="830"/>
      <c r="AM31" s="830"/>
      <c r="AN31" s="830"/>
      <c r="AO31" s="830"/>
      <c r="AP31" s="830" t="s">
        <v>550</v>
      </c>
      <c r="AQ31" s="830"/>
      <c r="AR31" s="830"/>
      <c r="AS31" s="830"/>
      <c r="AT31" s="830"/>
      <c r="AU31" s="830" t="s">
        <v>550</v>
      </c>
      <c r="AV31" s="830"/>
      <c r="AW31" s="830"/>
      <c r="AX31" s="830"/>
      <c r="AY31" s="830"/>
      <c r="AZ31" s="831" t="s">
        <v>550</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392</v>
      </c>
      <c r="C32" s="781"/>
      <c r="D32" s="781"/>
      <c r="E32" s="781"/>
      <c r="F32" s="781"/>
      <c r="G32" s="781"/>
      <c r="H32" s="781"/>
      <c r="I32" s="781"/>
      <c r="J32" s="781"/>
      <c r="K32" s="781"/>
      <c r="L32" s="781"/>
      <c r="M32" s="781"/>
      <c r="N32" s="781"/>
      <c r="O32" s="781"/>
      <c r="P32" s="782"/>
      <c r="Q32" s="783">
        <v>886</v>
      </c>
      <c r="R32" s="784"/>
      <c r="S32" s="784"/>
      <c r="T32" s="784"/>
      <c r="U32" s="784"/>
      <c r="V32" s="784">
        <v>799</v>
      </c>
      <c r="W32" s="784"/>
      <c r="X32" s="784"/>
      <c r="Y32" s="784"/>
      <c r="Z32" s="784"/>
      <c r="AA32" s="784">
        <v>87</v>
      </c>
      <c r="AB32" s="784"/>
      <c r="AC32" s="784"/>
      <c r="AD32" s="784"/>
      <c r="AE32" s="785"/>
      <c r="AF32" s="786">
        <v>417</v>
      </c>
      <c r="AG32" s="787"/>
      <c r="AH32" s="787"/>
      <c r="AI32" s="787"/>
      <c r="AJ32" s="788"/>
      <c r="AK32" s="834">
        <v>495</v>
      </c>
      <c r="AL32" s="830"/>
      <c r="AM32" s="830"/>
      <c r="AN32" s="830"/>
      <c r="AO32" s="830"/>
      <c r="AP32" s="830">
        <v>1196</v>
      </c>
      <c r="AQ32" s="830"/>
      <c r="AR32" s="830"/>
      <c r="AS32" s="830"/>
      <c r="AT32" s="830"/>
      <c r="AU32" s="830">
        <v>1196</v>
      </c>
      <c r="AV32" s="830"/>
      <c r="AW32" s="830"/>
      <c r="AX32" s="830"/>
      <c r="AY32" s="830"/>
      <c r="AZ32" s="831" t="s">
        <v>550</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394</v>
      </c>
      <c r="C33" s="781"/>
      <c r="D33" s="781"/>
      <c r="E33" s="781"/>
      <c r="F33" s="781"/>
      <c r="G33" s="781"/>
      <c r="H33" s="781"/>
      <c r="I33" s="781"/>
      <c r="J33" s="781"/>
      <c r="K33" s="781"/>
      <c r="L33" s="781"/>
      <c r="M33" s="781"/>
      <c r="N33" s="781"/>
      <c r="O33" s="781"/>
      <c r="P33" s="782"/>
      <c r="Q33" s="783">
        <v>3899</v>
      </c>
      <c r="R33" s="784"/>
      <c r="S33" s="784"/>
      <c r="T33" s="784"/>
      <c r="U33" s="784"/>
      <c r="V33" s="784">
        <v>4947</v>
      </c>
      <c r="W33" s="784"/>
      <c r="X33" s="784"/>
      <c r="Y33" s="784"/>
      <c r="Z33" s="784"/>
      <c r="AA33" s="784">
        <v>-1048</v>
      </c>
      <c r="AB33" s="784"/>
      <c r="AC33" s="784"/>
      <c r="AD33" s="784"/>
      <c r="AE33" s="785"/>
      <c r="AF33" s="786">
        <v>410</v>
      </c>
      <c r="AG33" s="787"/>
      <c r="AH33" s="787"/>
      <c r="AI33" s="787"/>
      <c r="AJ33" s="788"/>
      <c r="AK33" s="834">
        <v>1252</v>
      </c>
      <c r="AL33" s="830"/>
      <c r="AM33" s="830"/>
      <c r="AN33" s="830"/>
      <c r="AO33" s="830"/>
      <c r="AP33" s="830">
        <v>4197</v>
      </c>
      <c r="AQ33" s="830"/>
      <c r="AR33" s="830"/>
      <c r="AS33" s="830"/>
      <c r="AT33" s="830"/>
      <c r="AU33" s="830">
        <v>2166</v>
      </c>
      <c r="AV33" s="830"/>
      <c r="AW33" s="830"/>
      <c r="AX33" s="830"/>
      <c r="AY33" s="830"/>
      <c r="AZ33" s="831" t="s">
        <v>550</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395</v>
      </c>
      <c r="C34" s="781"/>
      <c r="D34" s="781"/>
      <c r="E34" s="781"/>
      <c r="F34" s="781"/>
      <c r="G34" s="781"/>
      <c r="H34" s="781"/>
      <c r="I34" s="781"/>
      <c r="J34" s="781"/>
      <c r="K34" s="781"/>
      <c r="L34" s="781"/>
      <c r="M34" s="781"/>
      <c r="N34" s="781"/>
      <c r="O34" s="781"/>
      <c r="P34" s="782"/>
      <c r="Q34" s="783">
        <v>1155</v>
      </c>
      <c r="R34" s="784"/>
      <c r="S34" s="784"/>
      <c r="T34" s="784"/>
      <c r="U34" s="784"/>
      <c r="V34" s="784">
        <v>972</v>
      </c>
      <c r="W34" s="784"/>
      <c r="X34" s="784"/>
      <c r="Y34" s="784"/>
      <c r="Z34" s="784"/>
      <c r="AA34" s="784">
        <v>183</v>
      </c>
      <c r="AB34" s="784"/>
      <c r="AC34" s="784"/>
      <c r="AD34" s="784"/>
      <c r="AE34" s="785"/>
      <c r="AF34" s="786">
        <v>662</v>
      </c>
      <c r="AG34" s="787"/>
      <c r="AH34" s="787"/>
      <c r="AI34" s="787"/>
      <c r="AJ34" s="788"/>
      <c r="AK34" s="834">
        <v>713</v>
      </c>
      <c r="AL34" s="830"/>
      <c r="AM34" s="830"/>
      <c r="AN34" s="830"/>
      <c r="AO34" s="830"/>
      <c r="AP34" s="830">
        <v>7208</v>
      </c>
      <c r="AQ34" s="830"/>
      <c r="AR34" s="830"/>
      <c r="AS34" s="830"/>
      <c r="AT34" s="830"/>
      <c r="AU34" s="830">
        <v>6487</v>
      </c>
      <c r="AV34" s="830"/>
      <c r="AW34" s="830"/>
      <c r="AX34" s="830"/>
      <c r="AY34" s="830"/>
      <c r="AZ34" s="831" t="s">
        <v>550</v>
      </c>
      <c r="BA34" s="831"/>
      <c r="BB34" s="831"/>
      <c r="BC34" s="831"/>
      <c r="BD34" s="831"/>
      <c r="BE34" s="832" t="s">
        <v>393</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t="s">
        <v>396</v>
      </c>
      <c r="C35" s="781"/>
      <c r="D35" s="781"/>
      <c r="E35" s="781"/>
      <c r="F35" s="781"/>
      <c r="G35" s="781"/>
      <c r="H35" s="781"/>
      <c r="I35" s="781"/>
      <c r="J35" s="781"/>
      <c r="K35" s="781"/>
      <c r="L35" s="781"/>
      <c r="M35" s="781"/>
      <c r="N35" s="781"/>
      <c r="O35" s="781"/>
      <c r="P35" s="782"/>
      <c r="Q35" s="783">
        <v>84</v>
      </c>
      <c r="R35" s="784"/>
      <c r="S35" s="784"/>
      <c r="T35" s="784"/>
      <c r="U35" s="784"/>
      <c r="V35" s="784">
        <v>84</v>
      </c>
      <c r="W35" s="784"/>
      <c r="X35" s="784"/>
      <c r="Y35" s="784"/>
      <c r="Z35" s="784"/>
      <c r="AA35" s="784" t="s">
        <v>550</v>
      </c>
      <c r="AB35" s="784"/>
      <c r="AC35" s="784"/>
      <c r="AD35" s="784"/>
      <c r="AE35" s="785"/>
      <c r="AF35" s="786" t="s">
        <v>122</v>
      </c>
      <c r="AG35" s="787"/>
      <c r="AH35" s="787"/>
      <c r="AI35" s="787"/>
      <c r="AJ35" s="788"/>
      <c r="AK35" s="834">
        <v>12</v>
      </c>
      <c r="AL35" s="830"/>
      <c r="AM35" s="830"/>
      <c r="AN35" s="830"/>
      <c r="AO35" s="830"/>
      <c r="AP35" s="830">
        <v>36</v>
      </c>
      <c r="AQ35" s="830"/>
      <c r="AR35" s="830"/>
      <c r="AS35" s="830"/>
      <c r="AT35" s="830"/>
      <c r="AU35" s="830">
        <v>5</v>
      </c>
      <c r="AV35" s="830"/>
      <c r="AW35" s="830"/>
      <c r="AX35" s="830"/>
      <c r="AY35" s="830"/>
      <c r="AZ35" s="831" t="s">
        <v>550</v>
      </c>
      <c r="BA35" s="831"/>
      <c r="BB35" s="831"/>
      <c r="BC35" s="831"/>
      <c r="BD35" s="831"/>
      <c r="BE35" s="832" t="s">
        <v>397</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1858</v>
      </c>
      <c r="AG63" s="844"/>
      <c r="AH63" s="844"/>
      <c r="AI63" s="844"/>
      <c r="AJ63" s="845"/>
      <c r="AK63" s="846"/>
      <c r="AL63" s="841"/>
      <c r="AM63" s="841"/>
      <c r="AN63" s="841"/>
      <c r="AO63" s="841"/>
      <c r="AP63" s="844">
        <v>12637</v>
      </c>
      <c r="AQ63" s="844"/>
      <c r="AR63" s="844"/>
      <c r="AS63" s="844"/>
      <c r="AT63" s="844"/>
      <c r="AU63" s="844">
        <v>9854</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401</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402</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551</v>
      </c>
      <c r="C68" s="870"/>
      <c r="D68" s="870"/>
      <c r="E68" s="870"/>
      <c r="F68" s="870"/>
      <c r="G68" s="870"/>
      <c r="H68" s="870"/>
      <c r="I68" s="870"/>
      <c r="J68" s="870"/>
      <c r="K68" s="870"/>
      <c r="L68" s="870"/>
      <c r="M68" s="870"/>
      <c r="N68" s="870"/>
      <c r="O68" s="870"/>
      <c r="P68" s="871"/>
      <c r="Q68" s="872">
        <v>1630</v>
      </c>
      <c r="R68" s="866"/>
      <c r="S68" s="866"/>
      <c r="T68" s="866"/>
      <c r="U68" s="866"/>
      <c r="V68" s="866">
        <v>1568</v>
      </c>
      <c r="W68" s="866"/>
      <c r="X68" s="866"/>
      <c r="Y68" s="866"/>
      <c r="Z68" s="866"/>
      <c r="AA68" s="866">
        <v>62</v>
      </c>
      <c r="AB68" s="866"/>
      <c r="AC68" s="866"/>
      <c r="AD68" s="866"/>
      <c r="AE68" s="866"/>
      <c r="AF68" s="866">
        <v>1496</v>
      </c>
      <c r="AG68" s="866"/>
      <c r="AH68" s="866"/>
      <c r="AI68" s="866"/>
      <c r="AJ68" s="866"/>
      <c r="AK68" s="866">
        <v>56</v>
      </c>
      <c r="AL68" s="866"/>
      <c r="AM68" s="866"/>
      <c r="AN68" s="866"/>
      <c r="AO68" s="866"/>
      <c r="AP68" s="866">
        <v>1506</v>
      </c>
      <c r="AQ68" s="866"/>
      <c r="AR68" s="866"/>
      <c r="AS68" s="866"/>
      <c r="AT68" s="866"/>
      <c r="AU68" s="866" t="s">
        <v>550</v>
      </c>
      <c r="AV68" s="866"/>
      <c r="AW68" s="866"/>
      <c r="AX68" s="866"/>
      <c r="AY68" s="866"/>
      <c r="AZ68" s="867" t="s">
        <v>562</v>
      </c>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552</v>
      </c>
      <c r="C69" s="874"/>
      <c r="D69" s="874"/>
      <c r="E69" s="874"/>
      <c r="F69" s="874"/>
      <c r="G69" s="874"/>
      <c r="H69" s="874"/>
      <c r="I69" s="874"/>
      <c r="J69" s="874"/>
      <c r="K69" s="874"/>
      <c r="L69" s="874"/>
      <c r="M69" s="874"/>
      <c r="N69" s="874"/>
      <c r="O69" s="874"/>
      <c r="P69" s="875"/>
      <c r="Q69" s="876">
        <v>2149</v>
      </c>
      <c r="R69" s="830"/>
      <c r="S69" s="830"/>
      <c r="T69" s="830"/>
      <c r="U69" s="830"/>
      <c r="V69" s="830">
        <v>2121</v>
      </c>
      <c r="W69" s="830"/>
      <c r="X69" s="830"/>
      <c r="Y69" s="830"/>
      <c r="Z69" s="830"/>
      <c r="AA69" s="830">
        <v>28</v>
      </c>
      <c r="AB69" s="830"/>
      <c r="AC69" s="830"/>
      <c r="AD69" s="830"/>
      <c r="AE69" s="830"/>
      <c r="AF69" s="830">
        <v>28</v>
      </c>
      <c r="AG69" s="830"/>
      <c r="AH69" s="830"/>
      <c r="AI69" s="830"/>
      <c r="AJ69" s="830"/>
      <c r="AK69" s="830">
        <v>18</v>
      </c>
      <c r="AL69" s="830"/>
      <c r="AM69" s="830"/>
      <c r="AN69" s="830"/>
      <c r="AO69" s="830"/>
      <c r="AP69" s="830">
        <v>899</v>
      </c>
      <c r="AQ69" s="830"/>
      <c r="AR69" s="830"/>
      <c r="AS69" s="830"/>
      <c r="AT69" s="830"/>
      <c r="AU69" s="830" t="s">
        <v>550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553</v>
      </c>
      <c r="C70" s="874"/>
      <c r="D70" s="874"/>
      <c r="E70" s="874"/>
      <c r="F70" s="874"/>
      <c r="G70" s="874"/>
      <c r="H70" s="874"/>
      <c r="I70" s="874"/>
      <c r="J70" s="874"/>
      <c r="K70" s="874"/>
      <c r="L70" s="874"/>
      <c r="M70" s="874"/>
      <c r="N70" s="874"/>
      <c r="O70" s="874"/>
      <c r="P70" s="875"/>
      <c r="Q70" s="876">
        <v>416</v>
      </c>
      <c r="R70" s="830"/>
      <c r="S70" s="830"/>
      <c r="T70" s="830"/>
      <c r="U70" s="830"/>
      <c r="V70" s="830">
        <v>411</v>
      </c>
      <c r="W70" s="830"/>
      <c r="X70" s="830"/>
      <c r="Y70" s="830"/>
      <c r="Z70" s="830"/>
      <c r="AA70" s="830">
        <v>5</v>
      </c>
      <c r="AB70" s="830"/>
      <c r="AC70" s="830"/>
      <c r="AD70" s="830"/>
      <c r="AE70" s="830"/>
      <c r="AF70" s="830">
        <v>5</v>
      </c>
      <c r="AG70" s="830"/>
      <c r="AH70" s="830"/>
      <c r="AI70" s="830"/>
      <c r="AJ70" s="830"/>
      <c r="AK70" s="830">
        <v>305</v>
      </c>
      <c r="AL70" s="830"/>
      <c r="AM70" s="830"/>
      <c r="AN70" s="830"/>
      <c r="AO70" s="830"/>
      <c r="AP70" s="830" t="s">
        <v>550</v>
      </c>
      <c r="AQ70" s="830"/>
      <c r="AR70" s="830"/>
      <c r="AS70" s="830"/>
      <c r="AT70" s="830"/>
      <c r="AU70" s="830" t="s">
        <v>550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554</v>
      </c>
      <c r="C71" s="874"/>
      <c r="D71" s="874"/>
      <c r="E71" s="874"/>
      <c r="F71" s="874"/>
      <c r="G71" s="874"/>
      <c r="H71" s="874"/>
      <c r="I71" s="874"/>
      <c r="J71" s="874"/>
      <c r="K71" s="874"/>
      <c r="L71" s="874"/>
      <c r="M71" s="874"/>
      <c r="N71" s="874"/>
      <c r="O71" s="874"/>
      <c r="P71" s="875"/>
      <c r="Q71" s="876">
        <v>793</v>
      </c>
      <c r="R71" s="830"/>
      <c r="S71" s="830"/>
      <c r="T71" s="830"/>
      <c r="U71" s="830"/>
      <c r="V71" s="830">
        <v>785</v>
      </c>
      <c r="W71" s="830"/>
      <c r="X71" s="830"/>
      <c r="Y71" s="830"/>
      <c r="Z71" s="830"/>
      <c r="AA71" s="830">
        <v>8</v>
      </c>
      <c r="AB71" s="830"/>
      <c r="AC71" s="830"/>
      <c r="AD71" s="830"/>
      <c r="AE71" s="830"/>
      <c r="AF71" s="830">
        <v>8</v>
      </c>
      <c r="AG71" s="830"/>
      <c r="AH71" s="830"/>
      <c r="AI71" s="830"/>
      <c r="AJ71" s="830"/>
      <c r="AK71" s="830">
        <v>6</v>
      </c>
      <c r="AL71" s="830"/>
      <c r="AM71" s="830"/>
      <c r="AN71" s="830"/>
      <c r="AO71" s="830"/>
      <c r="AP71" s="830" t="s">
        <v>550</v>
      </c>
      <c r="AQ71" s="830"/>
      <c r="AR71" s="830"/>
      <c r="AS71" s="830"/>
      <c r="AT71" s="830"/>
      <c r="AU71" s="830" t="s">
        <v>550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555</v>
      </c>
      <c r="C72" s="874"/>
      <c r="D72" s="874"/>
      <c r="E72" s="874"/>
      <c r="F72" s="874"/>
      <c r="G72" s="874"/>
      <c r="H72" s="874"/>
      <c r="I72" s="874"/>
      <c r="J72" s="874"/>
      <c r="K72" s="874"/>
      <c r="L72" s="874"/>
      <c r="M72" s="874"/>
      <c r="N72" s="874"/>
      <c r="O72" s="874"/>
      <c r="P72" s="875"/>
      <c r="Q72" s="876">
        <v>201</v>
      </c>
      <c r="R72" s="830"/>
      <c r="S72" s="830"/>
      <c r="T72" s="830"/>
      <c r="U72" s="830"/>
      <c r="V72" s="830">
        <v>197</v>
      </c>
      <c r="W72" s="830"/>
      <c r="X72" s="830"/>
      <c r="Y72" s="830"/>
      <c r="Z72" s="830"/>
      <c r="AA72" s="830">
        <v>4</v>
      </c>
      <c r="AB72" s="830"/>
      <c r="AC72" s="830"/>
      <c r="AD72" s="830"/>
      <c r="AE72" s="830"/>
      <c r="AF72" s="830">
        <v>4</v>
      </c>
      <c r="AG72" s="830"/>
      <c r="AH72" s="830"/>
      <c r="AI72" s="830"/>
      <c r="AJ72" s="830"/>
      <c r="AK72" s="830" t="s">
        <v>550</v>
      </c>
      <c r="AL72" s="830"/>
      <c r="AM72" s="830"/>
      <c r="AN72" s="830"/>
      <c r="AO72" s="830"/>
      <c r="AP72" s="830" t="s">
        <v>550</v>
      </c>
      <c r="AQ72" s="830"/>
      <c r="AR72" s="830"/>
      <c r="AS72" s="830"/>
      <c r="AT72" s="830"/>
      <c r="AU72" s="830" t="s">
        <v>550</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556</v>
      </c>
      <c r="C73" s="874"/>
      <c r="D73" s="874"/>
      <c r="E73" s="874"/>
      <c r="F73" s="874"/>
      <c r="G73" s="874"/>
      <c r="H73" s="874"/>
      <c r="I73" s="874"/>
      <c r="J73" s="874"/>
      <c r="K73" s="874"/>
      <c r="L73" s="874"/>
      <c r="M73" s="874"/>
      <c r="N73" s="874"/>
      <c r="O73" s="874"/>
      <c r="P73" s="875"/>
      <c r="Q73" s="876">
        <v>26</v>
      </c>
      <c r="R73" s="830"/>
      <c r="S73" s="830"/>
      <c r="T73" s="830"/>
      <c r="U73" s="830"/>
      <c r="V73" s="830">
        <v>26</v>
      </c>
      <c r="W73" s="830"/>
      <c r="X73" s="830"/>
      <c r="Y73" s="830"/>
      <c r="Z73" s="830"/>
      <c r="AA73" s="830">
        <v>0</v>
      </c>
      <c r="AB73" s="830"/>
      <c r="AC73" s="830"/>
      <c r="AD73" s="830"/>
      <c r="AE73" s="830"/>
      <c r="AF73" s="830">
        <v>0</v>
      </c>
      <c r="AG73" s="830"/>
      <c r="AH73" s="830"/>
      <c r="AI73" s="830"/>
      <c r="AJ73" s="830"/>
      <c r="AK73" s="830">
        <v>11</v>
      </c>
      <c r="AL73" s="830"/>
      <c r="AM73" s="830"/>
      <c r="AN73" s="830"/>
      <c r="AO73" s="830"/>
      <c r="AP73" s="830" t="s">
        <v>550</v>
      </c>
      <c r="AQ73" s="830"/>
      <c r="AR73" s="830"/>
      <c r="AS73" s="830"/>
      <c r="AT73" s="830"/>
      <c r="AU73" s="830" t="s">
        <v>550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557</v>
      </c>
      <c r="C74" s="874"/>
      <c r="D74" s="874"/>
      <c r="E74" s="874"/>
      <c r="F74" s="874"/>
      <c r="G74" s="874"/>
      <c r="H74" s="874"/>
      <c r="I74" s="874"/>
      <c r="J74" s="874"/>
      <c r="K74" s="874"/>
      <c r="L74" s="874"/>
      <c r="M74" s="874"/>
      <c r="N74" s="874"/>
      <c r="O74" s="874"/>
      <c r="P74" s="875"/>
      <c r="Q74" s="876">
        <v>23</v>
      </c>
      <c r="R74" s="830"/>
      <c r="S74" s="830"/>
      <c r="T74" s="830"/>
      <c r="U74" s="830"/>
      <c r="V74" s="830">
        <v>13</v>
      </c>
      <c r="W74" s="830"/>
      <c r="X74" s="830"/>
      <c r="Y74" s="830"/>
      <c r="Z74" s="830"/>
      <c r="AA74" s="830">
        <v>10</v>
      </c>
      <c r="AB74" s="830"/>
      <c r="AC74" s="830"/>
      <c r="AD74" s="830"/>
      <c r="AE74" s="830"/>
      <c r="AF74" s="830">
        <v>10</v>
      </c>
      <c r="AG74" s="830"/>
      <c r="AH74" s="830"/>
      <c r="AI74" s="830"/>
      <c r="AJ74" s="830"/>
      <c r="AK74" s="830" t="s">
        <v>550</v>
      </c>
      <c r="AL74" s="830"/>
      <c r="AM74" s="830"/>
      <c r="AN74" s="830"/>
      <c r="AO74" s="830"/>
      <c r="AP74" s="830" t="s">
        <v>550</v>
      </c>
      <c r="AQ74" s="830"/>
      <c r="AR74" s="830"/>
      <c r="AS74" s="830"/>
      <c r="AT74" s="830"/>
      <c r="AU74" s="830" t="s">
        <v>550</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558</v>
      </c>
      <c r="C75" s="874"/>
      <c r="D75" s="874"/>
      <c r="E75" s="874"/>
      <c r="F75" s="874"/>
      <c r="G75" s="874"/>
      <c r="H75" s="874"/>
      <c r="I75" s="874"/>
      <c r="J75" s="874"/>
      <c r="K75" s="874"/>
      <c r="L75" s="874"/>
      <c r="M75" s="874"/>
      <c r="N75" s="874"/>
      <c r="O75" s="874"/>
      <c r="P75" s="875"/>
      <c r="Q75" s="877">
        <v>24</v>
      </c>
      <c r="R75" s="878"/>
      <c r="S75" s="878"/>
      <c r="T75" s="878"/>
      <c r="U75" s="834"/>
      <c r="V75" s="879">
        <v>24</v>
      </c>
      <c r="W75" s="878"/>
      <c r="X75" s="878"/>
      <c r="Y75" s="878"/>
      <c r="Z75" s="834"/>
      <c r="AA75" s="879">
        <v>0</v>
      </c>
      <c r="AB75" s="878"/>
      <c r="AC75" s="878"/>
      <c r="AD75" s="878"/>
      <c r="AE75" s="834"/>
      <c r="AF75" s="879">
        <v>0</v>
      </c>
      <c r="AG75" s="878"/>
      <c r="AH75" s="878"/>
      <c r="AI75" s="878"/>
      <c r="AJ75" s="834"/>
      <c r="AK75" s="879">
        <v>4</v>
      </c>
      <c r="AL75" s="878"/>
      <c r="AM75" s="878"/>
      <c r="AN75" s="878"/>
      <c r="AO75" s="834"/>
      <c r="AP75" s="830" t="s">
        <v>550</v>
      </c>
      <c r="AQ75" s="830"/>
      <c r="AR75" s="830"/>
      <c r="AS75" s="830"/>
      <c r="AT75" s="830"/>
      <c r="AU75" s="830" t="s">
        <v>550</v>
      </c>
      <c r="AV75" s="830"/>
      <c r="AW75" s="830"/>
      <c r="AX75" s="830"/>
      <c r="AY75" s="830"/>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559</v>
      </c>
      <c r="C76" s="874"/>
      <c r="D76" s="874"/>
      <c r="E76" s="874"/>
      <c r="F76" s="874"/>
      <c r="G76" s="874"/>
      <c r="H76" s="874"/>
      <c r="I76" s="874"/>
      <c r="J76" s="874"/>
      <c r="K76" s="874"/>
      <c r="L76" s="874"/>
      <c r="M76" s="874"/>
      <c r="N76" s="874"/>
      <c r="O76" s="874"/>
      <c r="P76" s="875"/>
      <c r="Q76" s="877">
        <v>422</v>
      </c>
      <c r="R76" s="878"/>
      <c r="S76" s="878"/>
      <c r="T76" s="878"/>
      <c r="U76" s="834"/>
      <c r="V76" s="879">
        <v>422</v>
      </c>
      <c r="W76" s="878"/>
      <c r="X76" s="878"/>
      <c r="Y76" s="878"/>
      <c r="Z76" s="834"/>
      <c r="AA76" s="879" t="s">
        <v>550</v>
      </c>
      <c r="AB76" s="878"/>
      <c r="AC76" s="878"/>
      <c r="AD76" s="878"/>
      <c r="AE76" s="834"/>
      <c r="AF76" s="879" t="s">
        <v>550</v>
      </c>
      <c r="AG76" s="878"/>
      <c r="AH76" s="878"/>
      <c r="AI76" s="878"/>
      <c r="AJ76" s="834"/>
      <c r="AK76" s="879">
        <v>16</v>
      </c>
      <c r="AL76" s="878"/>
      <c r="AM76" s="878"/>
      <c r="AN76" s="878"/>
      <c r="AO76" s="834"/>
      <c r="AP76" s="830" t="s">
        <v>550</v>
      </c>
      <c r="AQ76" s="830"/>
      <c r="AR76" s="830"/>
      <c r="AS76" s="830"/>
      <c r="AT76" s="830"/>
      <c r="AU76" s="830" t="s">
        <v>550</v>
      </c>
      <c r="AV76" s="830"/>
      <c r="AW76" s="830"/>
      <c r="AX76" s="830"/>
      <c r="AY76" s="830"/>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560</v>
      </c>
      <c r="C77" s="874"/>
      <c r="D77" s="874"/>
      <c r="E77" s="874"/>
      <c r="F77" s="874"/>
      <c r="G77" s="874"/>
      <c r="H77" s="874"/>
      <c r="I77" s="874"/>
      <c r="J77" s="874"/>
      <c r="K77" s="874"/>
      <c r="L77" s="874"/>
      <c r="M77" s="874"/>
      <c r="N77" s="874"/>
      <c r="O77" s="874"/>
      <c r="P77" s="875"/>
      <c r="Q77" s="877">
        <v>73</v>
      </c>
      <c r="R77" s="878"/>
      <c r="S77" s="878"/>
      <c r="T77" s="878"/>
      <c r="U77" s="834"/>
      <c r="V77" s="879">
        <v>67</v>
      </c>
      <c r="W77" s="878"/>
      <c r="X77" s="878"/>
      <c r="Y77" s="878"/>
      <c r="Z77" s="834"/>
      <c r="AA77" s="879">
        <v>6</v>
      </c>
      <c r="AB77" s="878"/>
      <c r="AC77" s="878"/>
      <c r="AD77" s="878"/>
      <c r="AE77" s="834"/>
      <c r="AF77" s="879">
        <v>6</v>
      </c>
      <c r="AG77" s="878"/>
      <c r="AH77" s="878"/>
      <c r="AI77" s="878"/>
      <c r="AJ77" s="834"/>
      <c r="AK77" s="879">
        <v>0</v>
      </c>
      <c r="AL77" s="878"/>
      <c r="AM77" s="878"/>
      <c r="AN77" s="878"/>
      <c r="AO77" s="834"/>
      <c r="AP77" s="830" t="s">
        <v>550</v>
      </c>
      <c r="AQ77" s="830"/>
      <c r="AR77" s="830"/>
      <c r="AS77" s="830"/>
      <c r="AT77" s="830"/>
      <c r="AU77" s="830" t="s">
        <v>550</v>
      </c>
      <c r="AV77" s="830"/>
      <c r="AW77" s="830"/>
      <c r="AX77" s="830"/>
      <c r="AY77" s="830"/>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t="s">
        <v>561</v>
      </c>
      <c r="C78" s="874"/>
      <c r="D78" s="874"/>
      <c r="E78" s="874"/>
      <c r="F78" s="874"/>
      <c r="G78" s="874"/>
      <c r="H78" s="874"/>
      <c r="I78" s="874"/>
      <c r="J78" s="874"/>
      <c r="K78" s="874"/>
      <c r="L78" s="874"/>
      <c r="M78" s="874"/>
      <c r="N78" s="874"/>
      <c r="O78" s="874"/>
      <c r="P78" s="875"/>
      <c r="Q78" s="876">
        <v>259767</v>
      </c>
      <c r="R78" s="830"/>
      <c r="S78" s="830"/>
      <c r="T78" s="830"/>
      <c r="U78" s="830"/>
      <c r="V78" s="830">
        <v>257517</v>
      </c>
      <c r="W78" s="830"/>
      <c r="X78" s="830"/>
      <c r="Y78" s="830"/>
      <c r="Z78" s="830"/>
      <c r="AA78" s="830">
        <v>2250</v>
      </c>
      <c r="AB78" s="830"/>
      <c r="AC78" s="830"/>
      <c r="AD78" s="830"/>
      <c r="AE78" s="830"/>
      <c r="AF78" s="830">
        <v>2250</v>
      </c>
      <c r="AG78" s="830"/>
      <c r="AH78" s="830"/>
      <c r="AI78" s="830"/>
      <c r="AJ78" s="830"/>
      <c r="AK78" s="830" t="s">
        <v>550</v>
      </c>
      <c r="AL78" s="830"/>
      <c r="AM78" s="830"/>
      <c r="AN78" s="830"/>
      <c r="AO78" s="830"/>
      <c r="AP78" s="830" t="s">
        <v>550</v>
      </c>
      <c r="AQ78" s="830"/>
      <c r="AR78" s="830"/>
      <c r="AS78" s="830"/>
      <c r="AT78" s="830"/>
      <c r="AU78" s="830" t="s">
        <v>550</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3807</v>
      </c>
      <c r="AG88" s="844"/>
      <c r="AH88" s="844"/>
      <c r="AI88" s="844"/>
      <c r="AJ88" s="844"/>
      <c r="AK88" s="841"/>
      <c r="AL88" s="841"/>
      <c r="AM88" s="841"/>
      <c r="AN88" s="841"/>
      <c r="AO88" s="841"/>
      <c r="AP88" s="844">
        <v>1506</v>
      </c>
      <c r="AQ88" s="844"/>
      <c r="AR88" s="844"/>
      <c r="AS88" s="844"/>
      <c r="AT88" s="844"/>
      <c r="AU88" s="844" t="s">
        <v>550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112</v>
      </c>
      <c r="CS102" s="852"/>
      <c r="CT102" s="852"/>
      <c r="CU102" s="852"/>
      <c r="CV102" s="891"/>
      <c r="CW102" s="890" t="s">
        <v>550</v>
      </c>
      <c r="CX102" s="852"/>
      <c r="CY102" s="852"/>
      <c r="CZ102" s="852"/>
      <c r="DA102" s="891"/>
      <c r="DB102" s="890" t="s">
        <v>550</v>
      </c>
      <c r="DC102" s="852"/>
      <c r="DD102" s="852"/>
      <c r="DE102" s="852"/>
      <c r="DF102" s="891"/>
      <c r="DG102" s="890" t="s">
        <v>550</v>
      </c>
      <c r="DH102" s="852"/>
      <c r="DI102" s="852"/>
      <c r="DJ102" s="852"/>
      <c r="DK102" s="891"/>
      <c r="DL102" s="890" t="s">
        <v>550</v>
      </c>
      <c r="DM102" s="852"/>
      <c r="DN102" s="852"/>
      <c r="DO102" s="852"/>
      <c r="DP102" s="891"/>
      <c r="DQ102" s="890" t="s">
        <v>550</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294</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294</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294</v>
      </c>
      <c r="DR109" s="893"/>
      <c r="DS109" s="893"/>
      <c r="DT109" s="893"/>
      <c r="DU109" s="894"/>
      <c r="DV109" s="892" t="s">
        <v>414</v>
      </c>
      <c r="DW109" s="893"/>
      <c r="DX109" s="893"/>
      <c r="DY109" s="893"/>
      <c r="DZ109" s="895"/>
    </row>
    <row r="110" spans="1:131" s="218" customFormat="1" ht="26.25" customHeight="1" x14ac:dyDescent="0.2">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1778259</v>
      </c>
      <c r="AB110" s="900"/>
      <c r="AC110" s="900"/>
      <c r="AD110" s="900"/>
      <c r="AE110" s="901"/>
      <c r="AF110" s="902">
        <v>1761423</v>
      </c>
      <c r="AG110" s="900"/>
      <c r="AH110" s="900"/>
      <c r="AI110" s="900"/>
      <c r="AJ110" s="901"/>
      <c r="AK110" s="902">
        <v>1776542</v>
      </c>
      <c r="AL110" s="900"/>
      <c r="AM110" s="900"/>
      <c r="AN110" s="900"/>
      <c r="AO110" s="901"/>
      <c r="AP110" s="903">
        <v>25.3</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14820381</v>
      </c>
      <c r="BR110" s="931"/>
      <c r="BS110" s="931"/>
      <c r="BT110" s="931"/>
      <c r="BU110" s="931"/>
      <c r="BV110" s="931">
        <v>15139349</v>
      </c>
      <c r="BW110" s="931"/>
      <c r="BX110" s="931"/>
      <c r="BY110" s="931"/>
      <c r="BZ110" s="931"/>
      <c r="CA110" s="931">
        <v>15759214</v>
      </c>
      <c r="CB110" s="931"/>
      <c r="CC110" s="931"/>
      <c r="CD110" s="931"/>
      <c r="CE110" s="931"/>
      <c r="CF110" s="944">
        <v>224.4</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10732142</v>
      </c>
      <c r="BR112" s="926"/>
      <c r="BS112" s="926"/>
      <c r="BT112" s="926"/>
      <c r="BU112" s="926"/>
      <c r="BV112" s="926">
        <v>10244134</v>
      </c>
      <c r="BW112" s="926"/>
      <c r="BX112" s="926"/>
      <c r="BY112" s="926"/>
      <c r="BZ112" s="926"/>
      <c r="CA112" s="926">
        <v>9854266</v>
      </c>
      <c r="CB112" s="926"/>
      <c r="CC112" s="926"/>
      <c r="CD112" s="926"/>
      <c r="CE112" s="926"/>
      <c r="CF112" s="920">
        <v>140.30000000000001</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1021015</v>
      </c>
      <c r="AB113" s="938"/>
      <c r="AC113" s="938"/>
      <c r="AD113" s="938"/>
      <c r="AE113" s="939"/>
      <c r="AF113" s="940">
        <v>1031018</v>
      </c>
      <c r="AG113" s="938"/>
      <c r="AH113" s="938"/>
      <c r="AI113" s="938"/>
      <c r="AJ113" s="939"/>
      <c r="AK113" s="940">
        <v>1028417</v>
      </c>
      <c r="AL113" s="938"/>
      <c r="AM113" s="938"/>
      <c r="AN113" s="938"/>
      <c r="AO113" s="939"/>
      <c r="AP113" s="941">
        <v>14.6</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90562</v>
      </c>
      <c r="BR113" s="926"/>
      <c r="BS113" s="926"/>
      <c r="BT113" s="926"/>
      <c r="BU113" s="926"/>
      <c r="BV113" s="926">
        <v>217847</v>
      </c>
      <c r="BW113" s="926"/>
      <c r="BX113" s="926"/>
      <c r="BY113" s="926"/>
      <c r="BZ113" s="926"/>
      <c r="CA113" s="926">
        <v>221945</v>
      </c>
      <c r="CB113" s="926"/>
      <c r="CC113" s="926"/>
      <c r="CD113" s="926"/>
      <c r="CE113" s="926"/>
      <c r="CF113" s="920">
        <v>3.2</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19751</v>
      </c>
      <c r="AB114" s="959"/>
      <c r="AC114" s="959"/>
      <c r="AD114" s="959"/>
      <c r="AE114" s="960"/>
      <c r="AF114" s="961">
        <v>23479</v>
      </c>
      <c r="AG114" s="959"/>
      <c r="AH114" s="959"/>
      <c r="AI114" s="959"/>
      <c r="AJ114" s="960"/>
      <c r="AK114" s="961">
        <v>31250</v>
      </c>
      <c r="AL114" s="959"/>
      <c r="AM114" s="959"/>
      <c r="AN114" s="959"/>
      <c r="AO114" s="960"/>
      <c r="AP114" s="962">
        <v>0.4</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1633564</v>
      </c>
      <c r="BR114" s="926"/>
      <c r="BS114" s="926"/>
      <c r="BT114" s="926"/>
      <c r="BU114" s="926"/>
      <c r="BV114" s="926">
        <v>1593307</v>
      </c>
      <c r="BW114" s="926"/>
      <c r="BX114" s="926"/>
      <c r="BY114" s="926"/>
      <c r="BZ114" s="926"/>
      <c r="CA114" s="926">
        <v>1597314</v>
      </c>
      <c r="CB114" s="926"/>
      <c r="CC114" s="926"/>
      <c r="CD114" s="926"/>
      <c r="CE114" s="926"/>
      <c r="CF114" s="920">
        <v>22.7</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349</v>
      </c>
      <c r="AB115" s="938"/>
      <c r="AC115" s="938"/>
      <c r="AD115" s="938"/>
      <c r="AE115" s="939"/>
      <c r="AF115" s="940">
        <v>403</v>
      </c>
      <c r="AG115" s="938"/>
      <c r="AH115" s="938"/>
      <c r="AI115" s="938"/>
      <c r="AJ115" s="939"/>
      <c r="AK115" s="940">
        <v>26</v>
      </c>
      <c r="AL115" s="938"/>
      <c r="AM115" s="938"/>
      <c r="AN115" s="938"/>
      <c r="AO115" s="939"/>
      <c r="AP115" s="941">
        <v>0</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2819374</v>
      </c>
      <c r="AB117" s="979"/>
      <c r="AC117" s="979"/>
      <c r="AD117" s="979"/>
      <c r="AE117" s="980"/>
      <c r="AF117" s="981">
        <v>2816323</v>
      </c>
      <c r="AG117" s="979"/>
      <c r="AH117" s="979"/>
      <c r="AI117" s="979"/>
      <c r="AJ117" s="980"/>
      <c r="AK117" s="981">
        <v>2836235</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294</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444</v>
      </c>
      <c r="BP119" s="1005"/>
      <c r="BQ119" s="999">
        <v>27276649</v>
      </c>
      <c r="BR119" s="1000"/>
      <c r="BS119" s="1000"/>
      <c r="BT119" s="1000"/>
      <c r="BU119" s="1000"/>
      <c r="BV119" s="1000">
        <v>27194637</v>
      </c>
      <c r="BW119" s="1000"/>
      <c r="BX119" s="1000"/>
      <c r="BY119" s="1000"/>
      <c r="BZ119" s="1000"/>
      <c r="CA119" s="1000">
        <v>27432739</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11428544</v>
      </c>
      <c r="BR120" s="931"/>
      <c r="BS120" s="931"/>
      <c r="BT120" s="931"/>
      <c r="BU120" s="931"/>
      <c r="BV120" s="931">
        <v>10715863</v>
      </c>
      <c r="BW120" s="931"/>
      <c r="BX120" s="931"/>
      <c r="BY120" s="931"/>
      <c r="BZ120" s="931"/>
      <c r="CA120" s="931">
        <v>10330981</v>
      </c>
      <c r="CB120" s="931"/>
      <c r="CC120" s="931"/>
      <c r="CD120" s="931"/>
      <c r="CE120" s="931"/>
      <c r="CF120" s="944">
        <v>147.1</v>
      </c>
      <c r="CG120" s="945"/>
      <c r="CH120" s="945"/>
      <c r="CI120" s="945"/>
      <c r="CJ120" s="945"/>
      <c r="CK120" s="1006" t="s">
        <v>448</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6220898</v>
      </c>
      <c r="DH120" s="931"/>
      <c r="DI120" s="931"/>
      <c r="DJ120" s="931"/>
      <c r="DK120" s="931"/>
      <c r="DL120" s="931">
        <v>6338506</v>
      </c>
      <c r="DM120" s="931"/>
      <c r="DN120" s="931"/>
      <c r="DO120" s="931"/>
      <c r="DP120" s="931"/>
      <c r="DQ120" s="931">
        <v>6487395</v>
      </c>
      <c r="DR120" s="931"/>
      <c r="DS120" s="931"/>
      <c r="DT120" s="931"/>
      <c r="DU120" s="931"/>
      <c r="DV120" s="932">
        <v>92.4</v>
      </c>
      <c r="DW120" s="932"/>
      <c r="DX120" s="932"/>
      <c r="DY120" s="932"/>
      <c r="DZ120" s="933"/>
    </row>
    <row r="121" spans="1:130" s="218" customFormat="1" ht="26.25" customHeight="1" x14ac:dyDescent="0.2">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156910</v>
      </c>
      <c r="BR121" s="926"/>
      <c r="BS121" s="926"/>
      <c r="BT121" s="926"/>
      <c r="BU121" s="926"/>
      <c r="BV121" s="926">
        <v>106799</v>
      </c>
      <c r="BW121" s="926"/>
      <c r="BX121" s="926"/>
      <c r="BY121" s="926"/>
      <c r="BZ121" s="926"/>
      <c r="CA121" s="926">
        <v>68304</v>
      </c>
      <c r="CB121" s="926"/>
      <c r="CC121" s="926"/>
      <c r="CD121" s="926"/>
      <c r="CE121" s="926"/>
      <c r="CF121" s="920">
        <v>1</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2944149</v>
      </c>
      <c r="DH121" s="926"/>
      <c r="DI121" s="926"/>
      <c r="DJ121" s="926"/>
      <c r="DK121" s="926"/>
      <c r="DL121" s="926">
        <v>2506337</v>
      </c>
      <c r="DM121" s="926"/>
      <c r="DN121" s="926"/>
      <c r="DO121" s="926"/>
      <c r="DP121" s="926"/>
      <c r="DQ121" s="926">
        <v>2165553</v>
      </c>
      <c r="DR121" s="926"/>
      <c r="DS121" s="926"/>
      <c r="DT121" s="926"/>
      <c r="DU121" s="926"/>
      <c r="DV121" s="927">
        <v>30.8</v>
      </c>
      <c r="DW121" s="927"/>
      <c r="DX121" s="927"/>
      <c r="DY121" s="927"/>
      <c r="DZ121" s="928"/>
    </row>
    <row r="122" spans="1:130" s="218" customFormat="1" ht="26.25" customHeight="1" x14ac:dyDescent="0.2">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17074768</v>
      </c>
      <c r="BR122" s="1000"/>
      <c r="BS122" s="1000"/>
      <c r="BT122" s="1000"/>
      <c r="BU122" s="1000"/>
      <c r="BV122" s="1000">
        <v>16949438</v>
      </c>
      <c r="BW122" s="1000"/>
      <c r="BX122" s="1000"/>
      <c r="BY122" s="1000"/>
      <c r="BZ122" s="1000"/>
      <c r="CA122" s="1000">
        <v>17816967</v>
      </c>
      <c r="CB122" s="1000"/>
      <c r="CC122" s="1000"/>
      <c r="CD122" s="1000"/>
      <c r="CE122" s="1000"/>
      <c r="CF122" s="1017">
        <v>253.7</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v>1564559</v>
      </c>
      <c r="DH122" s="926"/>
      <c r="DI122" s="926"/>
      <c r="DJ122" s="926"/>
      <c r="DK122" s="926"/>
      <c r="DL122" s="926">
        <v>1395535</v>
      </c>
      <c r="DM122" s="926"/>
      <c r="DN122" s="926"/>
      <c r="DO122" s="926"/>
      <c r="DP122" s="926"/>
      <c r="DQ122" s="926">
        <v>1195922</v>
      </c>
      <c r="DR122" s="926"/>
      <c r="DS122" s="926"/>
      <c r="DT122" s="926"/>
      <c r="DU122" s="926"/>
      <c r="DV122" s="927">
        <v>17</v>
      </c>
      <c r="DW122" s="927"/>
      <c r="DX122" s="927"/>
      <c r="DY122" s="927"/>
      <c r="DZ122" s="928"/>
    </row>
    <row r="123" spans="1:130" s="218" customFormat="1" ht="26.25" customHeight="1" x14ac:dyDescent="0.2">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452</v>
      </c>
      <c r="BP123" s="1005"/>
      <c r="BQ123" s="1063">
        <v>28660222</v>
      </c>
      <c r="BR123" s="1064"/>
      <c r="BS123" s="1064"/>
      <c r="BT123" s="1064"/>
      <c r="BU123" s="1064"/>
      <c r="BV123" s="1064">
        <v>27772100</v>
      </c>
      <c r="BW123" s="1064"/>
      <c r="BX123" s="1064"/>
      <c r="BY123" s="1064"/>
      <c r="BZ123" s="1064"/>
      <c r="CA123" s="1064">
        <v>28216252</v>
      </c>
      <c r="CB123" s="1064"/>
      <c r="CC123" s="1064"/>
      <c r="CD123" s="1064"/>
      <c r="CE123" s="1064"/>
      <c r="CF123" s="1001"/>
      <c r="CG123" s="1002"/>
      <c r="CH123" s="1002"/>
      <c r="CI123" s="1002"/>
      <c r="CJ123" s="1003"/>
      <c r="CK123" s="1009"/>
      <c r="CL123" s="1010"/>
      <c r="CM123" s="1010"/>
      <c r="CN123" s="1010"/>
      <c r="CO123" s="1011"/>
      <c r="CP123" s="1019" t="s">
        <v>396</v>
      </c>
      <c r="CQ123" s="1020"/>
      <c r="CR123" s="1020"/>
      <c r="CS123" s="1020"/>
      <c r="CT123" s="1020"/>
      <c r="CU123" s="1020"/>
      <c r="CV123" s="1020"/>
      <c r="CW123" s="1020"/>
      <c r="CX123" s="1020"/>
      <c r="CY123" s="1020"/>
      <c r="CZ123" s="1020"/>
      <c r="DA123" s="1020"/>
      <c r="DB123" s="1020"/>
      <c r="DC123" s="1020"/>
      <c r="DD123" s="1020"/>
      <c r="DE123" s="1020"/>
      <c r="DF123" s="1021"/>
      <c r="DG123" s="958">
        <v>2536</v>
      </c>
      <c r="DH123" s="959"/>
      <c r="DI123" s="959"/>
      <c r="DJ123" s="959"/>
      <c r="DK123" s="960"/>
      <c r="DL123" s="961">
        <v>3756</v>
      </c>
      <c r="DM123" s="959"/>
      <c r="DN123" s="959"/>
      <c r="DO123" s="959"/>
      <c r="DP123" s="960"/>
      <c r="DQ123" s="961">
        <v>5396</v>
      </c>
      <c r="DR123" s="959"/>
      <c r="DS123" s="959"/>
      <c r="DT123" s="959"/>
      <c r="DU123" s="960"/>
      <c r="DV123" s="962">
        <v>0.1</v>
      </c>
      <c r="DW123" s="963"/>
      <c r="DX123" s="963"/>
      <c r="DY123" s="963"/>
      <c r="DZ123" s="964"/>
    </row>
    <row r="124" spans="1:130" s="218" customFormat="1" ht="26.25" customHeight="1" thickBot="1" x14ac:dyDescent="0.25">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349</v>
      </c>
      <c r="AB127" s="959"/>
      <c r="AC127" s="959"/>
      <c r="AD127" s="959"/>
      <c r="AE127" s="960"/>
      <c r="AF127" s="961">
        <v>403</v>
      </c>
      <c r="AG127" s="959"/>
      <c r="AH127" s="959"/>
      <c r="AI127" s="959"/>
      <c r="AJ127" s="960"/>
      <c r="AK127" s="961">
        <v>26</v>
      </c>
      <c r="AL127" s="959"/>
      <c r="AM127" s="959"/>
      <c r="AN127" s="959"/>
      <c r="AO127" s="960"/>
      <c r="AP127" s="962">
        <v>0</v>
      </c>
      <c r="AQ127" s="963"/>
      <c r="AR127" s="963"/>
      <c r="AS127" s="963"/>
      <c r="AT127" s="964"/>
      <c r="AU127" s="220"/>
      <c r="AV127" s="220"/>
      <c r="AW127" s="220"/>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56962</v>
      </c>
      <c r="AB128" s="1046"/>
      <c r="AC128" s="1046"/>
      <c r="AD128" s="1046"/>
      <c r="AE128" s="1047"/>
      <c r="AF128" s="1048">
        <v>54402</v>
      </c>
      <c r="AG128" s="1046"/>
      <c r="AH128" s="1046"/>
      <c r="AI128" s="1046"/>
      <c r="AJ128" s="1047"/>
      <c r="AK128" s="1048">
        <v>48987</v>
      </c>
      <c r="AL128" s="1046"/>
      <c r="AM128" s="1046"/>
      <c r="AN128" s="1046"/>
      <c r="AO128" s="1047"/>
      <c r="AP128" s="1049"/>
      <c r="AQ128" s="1050"/>
      <c r="AR128" s="1050"/>
      <c r="AS128" s="1050"/>
      <c r="AT128" s="1051"/>
      <c r="AU128" s="220"/>
      <c r="AV128" s="220"/>
      <c r="AW128" s="220"/>
      <c r="AX128" s="896" t="s">
        <v>466</v>
      </c>
      <c r="AY128" s="897"/>
      <c r="AZ128" s="897"/>
      <c r="BA128" s="897"/>
      <c r="BB128" s="897"/>
      <c r="BC128" s="897"/>
      <c r="BD128" s="897"/>
      <c r="BE128" s="898"/>
      <c r="BF128" s="1052" t="s">
        <v>122</v>
      </c>
      <c r="BG128" s="1053"/>
      <c r="BH128" s="1053"/>
      <c r="BI128" s="1053"/>
      <c r="BJ128" s="1053"/>
      <c r="BK128" s="1053"/>
      <c r="BL128" s="1054"/>
      <c r="BM128" s="1052">
        <v>13.54</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8742722</v>
      </c>
      <c r="AB129" s="959"/>
      <c r="AC129" s="959"/>
      <c r="AD129" s="959"/>
      <c r="AE129" s="960"/>
      <c r="AF129" s="961">
        <v>9776329</v>
      </c>
      <c r="AG129" s="959"/>
      <c r="AH129" s="959"/>
      <c r="AI129" s="959"/>
      <c r="AJ129" s="960"/>
      <c r="AK129" s="961">
        <v>8914724</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122</v>
      </c>
      <c r="BG129" s="1067"/>
      <c r="BH129" s="1067"/>
      <c r="BI129" s="1067"/>
      <c r="BJ129" s="1067"/>
      <c r="BK129" s="1067"/>
      <c r="BL129" s="1068"/>
      <c r="BM129" s="1066">
        <v>18.54</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1892993</v>
      </c>
      <c r="AB130" s="959"/>
      <c r="AC130" s="959"/>
      <c r="AD130" s="959"/>
      <c r="AE130" s="960"/>
      <c r="AF130" s="961">
        <v>1879559</v>
      </c>
      <c r="AG130" s="959"/>
      <c r="AH130" s="959"/>
      <c r="AI130" s="959"/>
      <c r="AJ130" s="960"/>
      <c r="AK130" s="961">
        <v>1893069</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12.2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6849729</v>
      </c>
      <c r="AB131" s="986"/>
      <c r="AC131" s="986"/>
      <c r="AD131" s="986"/>
      <c r="AE131" s="987"/>
      <c r="AF131" s="985">
        <v>7896770</v>
      </c>
      <c r="AG131" s="986"/>
      <c r="AH131" s="986"/>
      <c r="AI131" s="986"/>
      <c r="AJ131" s="987"/>
      <c r="AK131" s="985">
        <v>7021655</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12.692750330000001</v>
      </c>
      <c r="AB132" s="1097"/>
      <c r="AC132" s="1097"/>
      <c r="AD132" s="1097"/>
      <c r="AE132" s="1098"/>
      <c r="AF132" s="1099">
        <v>11.17370773</v>
      </c>
      <c r="AG132" s="1097"/>
      <c r="AH132" s="1097"/>
      <c r="AI132" s="1097"/>
      <c r="AJ132" s="1098"/>
      <c r="AK132" s="1099">
        <v>12.73459035</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12.4</v>
      </c>
      <c r="AB133" s="1080"/>
      <c r="AC133" s="1080"/>
      <c r="AD133" s="1080"/>
      <c r="AE133" s="1081"/>
      <c r="AF133" s="1079">
        <v>11.9</v>
      </c>
      <c r="AG133" s="1080"/>
      <c r="AH133" s="1080"/>
      <c r="AI133" s="1080"/>
      <c r="AJ133" s="1081"/>
      <c r="AK133" s="1079">
        <v>12.2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B1VDXpVWvfbKOwBVcWewafjv94gYstdTo9+xUmGjAh0qBmg9hX5dUIH/5WlNpqq0vvDBTvg9s4BjVwzNy5Ryw==" saltValue="RZziXCZnr0z8qre4kdalB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478</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B/YjEJEt/ZQy5dIm/8Fvd+eyhL7QBkwqaJiccNXQbKuShVFUj+zz3fS8w3JZvvmN7z2vntNgJsJo7fKil7B/OQ==" saltValue="7Uuzqw+0hqj7vjnYLRmG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dphe/aXIuSDWQtL6mOIop6mKOq2cGwMR77rlaqgL9A3p21ua9e6XB96avbYLMrcce1yBB1k2BRuWmCPhLsu9Q==" saltValue="rAT/eBrmokbeDjk6/w9r+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1840758</v>
      </c>
      <c r="AP9" s="269">
        <v>135980</v>
      </c>
      <c r="AQ9" s="270">
        <v>134407</v>
      </c>
      <c r="AR9" s="271">
        <v>1.2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277769</v>
      </c>
      <c r="AP10" s="272">
        <v>20519</v>
      </c>
      <c r="AQ10" s="273">
        <v>20909</v>
      </c>
      <c r="AR10" s="274">
        <v>-1.9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v>264404</v>
      </c>
      <c r="AP11" s="272">
        <v>19532</v>
      </c>
      <c r="AQ11" s="273">
        <v>3830</v>
      </c>
      <c r="AR11" s="274">
        <v>410</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490</v>
      </c>
      <c r="AP12" s="272" t="s">
        <v>490</v>
      </c>
      <c r="AQ12" s="273" t="s">
        <v>490</v>
      </c>
      <c r="AR12" s="274" t="s">
        <v>490</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140760</v>
      </c>
      <c r="AP13" s="272">
        <v>10398</v>
      </c>
      <c r="AQ13" s="273">
        <v>6402</v>
      </c>
      <c r="AR13" s="274">
        <v>62.4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54951</v>
      </c>
      <c r="AP14" s="272">
        <v>4059</v>
      </c>
      <c r="AQ14" s="273">
        <v>3167</v>
      </c>
      <c r="AR14" s="274">
        <v>28.2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-163953</v>
      </c>
      <c r="AP15" s="272">
        <v>-12111</v>
      </c>
      <c r="AQ15" s="273">
        <v>-7315</v>
      </c>
      <c r="AR15" s="274">
        <v>65.599999999999994</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2414689</v>
      </c>
      <c r="AP16" s="272">
        <v>178377</v>
      </c>
      <c r="AQ16" s="273">
        <v>161400</v>
      </c>
      <c r="AR16" s="274">
        <v>10.5</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13.52</v>
      </c>
      <c r="AP21" s="286">
        <v>13.23</v>
      </c>
      <c r="AQ21" s="287">
        <v>0.28999999999999998</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95.6</v>
      </c>
      <c r="AP22" s="291">
        <v>95.5</v>
      </c>
      <c r="AQ22" s="292">
        <v>0.1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1776542</v>
      </c>
      <c r="AP32" s="300">
        <v>131236</v>
      </c>
      <c r="AQ32" s="301">
        <v>84123</v>
      </c>
      <c r="AR32" s="302">
        <v>56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490</v>
      </c>
      <c r="AP33" s="300" t="s">
        <v>490</v>
      </c>
      <c r="AQ33" s="301" t="s">
        <v>490</v>
      </c>
      <c r="AR33" s="302" t="s">
        <v>490</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490</v>
      </c>
      <c r="AP34" s="300" t="s">
        <v>490</v>
      </c>
      <c r="AQ34" s="301" t="s">
        <v>490</v>
      </c>
      <c r="AR34" s="302" t="s">
        <v>490</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1028417</v>
      </c>
      <c r="AP35" s="300">
        <v>75971</v>
      </c>
      <c r="AQ35" s="301">
        <v>25612</v>
      </c>
      <c r="AR35" s="302">
        <v>196.6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v>31250</v>
      </c>
      <c r="AP36" s="300">
        <v>2308</v>
      </c>
      <c r="AQ36" s="301">
        <v>3548</v>
      </c>
      <c r="AR36" s="302">
        <v>-34.9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v>26</v>
      </c>
      <c r="AP37" s="300">
        <v>2</v>
      </c>
      <c r="AQ37" s="301">
        <v>660</v>
      </c>
      <c r="AR37" s="302">
        <v>-99.7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t="s">
        <v>490</v>
      </c>
      <c r="AP38" s="303" t="s">
        <v>490</v>
      </c>
      <c r="AQ38" s="304">
        <v>49</v>
      </c>
      <c r="AR38" s="292" t="s">
        <v>490</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-48987</v>
      </c>
      <c r="AP39" s="300">
        <v>-3619</v>
      </c>
      <c r="AQ39" s="301">
        <v>-3738</v>
      </c>
      <c r="AR39" s="302">
        <v>-3.2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-1893069</v>
      </c>
      <c r="AP40" s="300">
        <v>-139844</v>
      </c>
      <c r="AQ40" s="301">
        <v>-72431</v>
      </c>
      <c r="AR40" s="302">
        <v>93.1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894179</v>
      </c>
      <c r="AP41" s="300">
        <v>66054</v>
      </c>
      <c r="AQ41" s="301">
        <v>37824</v>
      </c>
      <c r="AR41" s="302">
        <v>74.599999999999994</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1350091</v>
      </c>
      <c r="AN51" s="322">
        <v>88577</v>
      </c>
      <c r="AO51" s="323">
        <v>-7.9</v>
      </c>
      <c r="AP51" s="324">
        <v>120302</v>
      </c>
      <c r="AQ51" s="325">
        <v>6.1</v>
      </c>
      <c r="AR51" s="326">
        <v>-14</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751520</v>
      </c>
      <c r="AN52" s="330">
        <v>49306</v>
      </c>
      <c r="AO52" s="331">
        <v>-17.899999999999999</v>
      </c>
      <c r="AP52" s="332">
        <v>59328</v>
      </c>
      <c r="AQ52" s="333">
        <v>1</v>
      </c>
      <c r="AR52" s="334">
        <v>-18.899999999999999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1076689</v>
      </c>
      <c r="AN53" s="322">
        <v>72710</v>
      </c>
      <c r="AO53" s="323">
        <v>-17.899999999999999</v>
      </c>
      <c r="AP53" s="324">
        <v>114841</v>
      </c>
      <c r="AQ53" s="325">
        <v>-4.5</v>
      </c>
      <c r="AR53" s="326">
        <v>-13.4</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676919</v>
      </c>
      <c r="AN54" s="330">
        <v>45713</v>
      </c>
      <c r="AO54" s="331">
        <v>-7.3</v>
      </c>
      <c r="AP54" s="332">
        <v>51589</v>
      </c>
      <c r="AQ54" s="333">
        <v>-13</v>
      </c>
      <c r="AR54" s="334">
        <v>5.7</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1229711</v>
      </c>
      <c r="AN55" s="322">
        <v>85718</v>
      </c>
      <c r="AO55" s="323">
        <v>17.899999999999999</v>
      </c>
      <c r="AP55" s="324">
        <v>124145</v>
      </c>
      <c r="AQ55" s="325">
        <v>8.1</v>
      </c>
      <c r="AR55" s="326">
        <v>9.8000000000000007</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762183</v>
      </c>
      <c r="AN56" s="330">
        <v>53129</v>
      </c>
      <c r="AO56" s="331">
        <v>16.2</v>
      </c>
      <c r="AP56" s="332">
        <v>54761</v>
      </c>
      <c r="AQ56" s="333">
        <v>6.1</v>
      </c>
      <c r="AR56" s="334">
        <v>10.1</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1979682</v>
      </c>
      <c r="AN57" s="322">
        <v>142454</v>
      </c>
      <c r="AO57" s="323">
        <v>66.2</v>
      </c>
      <c r="AP57" s="324">
        <v>131480</v>
      </c>
      <c r="AQ57" s="325">
        <v>5.9</v>
      </c>
      <c r="AR57" s="326">
        <v>60.3</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1194553</v>
      </c>
      <c r="AN58" s="330">
        <v>85958</v>
      </c>
      <c r="AO58" s="331">
        <v>61.8</v>
      </c>
      <c r="AP58" s="332">
        <v>63148</v>
      </c>
      <c r="AQ58" s="333">
        <v>15.3</v>
      </c>
      <c r="AR58" s="334">
        <v>46.5</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2260509</v>
      </c>
      <c r="AN59" s="322">
        <v>166987</v>
      </c>
      <c r="AO59" s="323">
        <v>17.2</v>
      </c>
      <c r="AP59" s="324">
        <v>163245</v>
      </c>
      <c r="AQ59" s="325">
        <v>24.2</v>
      </c>
      <c r="AR59" s="326">
        <v>-7</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1838061</v>
      </c>
      <c r="AN60" s="330">
        <v>135781</v>
      </c>
      <c r="AO60" s="331">
        <v>58</v>
      </c>
      <c r="AP60" s="332">
        <v>87630</v>
      </c>
      <c r="AQ60" s="333">
        <v>38.799999999999997</v>
      </c>
      <c r="AR60" s="334">
        <v>19.2</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1579336</v>
      </c>
      <c r="AN61" s="337">
        <v>111289</v>
      </c>
      <c r="AO61" s="338">
        <v>15.1</v>
      </c>
      <c r="AP61" s="339">
        <v>130803</v>
      </c>
      <c r="AQ61" s="340">
        <v>8</v>
      </c>
      <c r="AR61" s="326">
        <v>7.1</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1044647</v>
      </c>
      <c r="AN62" s="330">
        <v>73977</v>
      </c>
      <c r="AO62" s="331">
        <v>22.2</v>
      </c>
      <c r="AP62" s="332">
        <v>63291</v>
      </c>
      <c r="AQ62" s="333">
        <v>9.6</v>
      </c>
      <c r="AR62" s="334">
        <v>12.6</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0wzM0f7QeV340jkBvhNJJxQHI6ukPl/1DVMsohbqG3A2KqzWmzwrwe3R15jIX1X/NV38aHgDc2E5haDzzleNgQ==" saltValue="tKxCoDOrhostXIccT6o80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478</v>
      </c>
    </row>
    <row r="121" spans="125:125" ht="13.5" hidden="1" customHeight="1" x14ac:dyDescent="0.2">
      <c r="DU121" s="247"/>
    </row>
  </sheetData>
  <sheetProtection algorithmName="SHA-512" hashValue="hJOoYsfjxcSUO6vdkUcTxFyOFWcVvu517CJPhfO5caaizGfpDIkTyDlhFknaQvFWolINMlHXQdmUw0mNCiocaA==" saltValue="Z95FC2xrTPEtw9jWl/7j8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478</v>
      </c>
    </row>
  </sheetData>
  <sheetProtection algorithmName="SHA-512" hashValue="NkJa4hzfjY10nXbnoXcU0x1nvBd4Ld6tQ9kMHEmPZn5RDHYiDlXWLTOg26s/1v0hB99RqNn6WuLBfScaoKglWw==" saltValue="ab12HxYdO5mC3JB3KR1d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39" t="s">
        <v>3</v>
      </c>
      <c r="D47" s="1139"/>
      <c r="E47" s="1140"/>
      <c r="F47" s="11">
        <v>68.38</v>
      </c>
      <c r="G47" s="12">
        <v>69.650000000000006</v>
      </c>
      <c r="H47" s="12">
        <v>106.58</v>
      </c>
      <c r="I47" s="12">
        <v>86.32</v>
      </c>
      <c r="J47" s="13">
        <v>89.13</v>
      </c>
    </row>
    <row r="48" spans="2:10" ht="57.75" customHeight="1" x14ac:dyDescent="0.2">
      <c r="B48" s="14"/>
      <c r="C48" s="1141" t="s">
        <v>4</v>
      </c>
      <c r="D48" s="1141"/>
      <c r="E48" s="1142"/>
      <c r="F48" s="15">
        <v>2.2999999999999998</v>
      </c>
      <c r="G48" s="16">
        <v>8.83</v>
      </c>
      <c r="H48" s="16">
        <v>9.57</v>
      </c>
      <c r="I48" s="16">
        <v>4.13</v>
      </c>
      <c r="J48" s="17">
        <v>6.34</v>
      </c>
    </row>
    <row r="49" spans="2:10" ht="57.75" customHeight="1" thickBot="1" x14ac:dyDescent="0.25">
      <c r="B49" s="18"/>
      <c r="C49" s="1143" t="s">
        <v>5</v>
      </c>
      <c r="D49" s="1143"/>
      <c r="E49" s="1144"/>
      <c r="F49" s="19">
        <v>0.09</v>
      </c>
      <c r="G49" s="20">
        <v>9.5500000000000007</v>
      </c>
      <c r="H49" s="20">
        <v>34</v>
      </c>
      <c r="I49" s="20" t="s">
        <v>533</v>
      </c>
      <c r="J49" s="21" t="s">
        <v>534</v>
      </c>
    </row>
    <row r="50" spans="2:10" ht="13.2" x14ac:dyDescent="0.2"/>
  </sheetData>
  <sheetProtection algorithmName="SHA-512" hashValue="lSkrhv82GCLisPlEekT06t5Qqf/O7PMfGCrN1SfnHhyK+a7tcMC20T1Lj5JF26tuCrV9rWQG2Cdo+o3q3Qm7eA==" saltValue="OJjhz1oVS8YPPSQSyhcS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SAC2055</cp:lastModifiedBy>
  <cp:lastPrinted>2026-03-10T00:37:17Z</cp:lastPrinted>
  <dcterms:created xsi:type="dcterms:W3CDTF">2026-02-23T08:36:58Z</dcterms:created>
  <dcterms:modified xsi:type="dcterms:W3CDTF">2026-03-19T07:49:08Z</dcterms:modified>
  <cp:category/>
</cp:coreProperties>
</file>